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202300"/>
  <mc:AlternateContent xmlns:mc="http://schemas.openxmlformats.org/markup-compatibility/2006">
    <mc:Choice Requires="x15">
      <x15ac:absPath xmlns:x15ac="http://schemas.microsoft.com/office/spreadsheetml/2010/11/ac" url="https://uwoftheplains.sharepoint.com/sites/Community-Impact/Shared Documents/General/CI- Income/2026 CoC Comptetition/2026 Local Competition/"/>
    </mc:Choice>
  </mc:AlternateContent>
  <xr:revisionPtr revIDLastSave="1130" documentId="8_{07DA8470-CBCF-4589-A661-C1C10531E8DC}" xr6:coauthVersionLast="47" xr6:coauthVersionMax="47" xr10:uidLastSave="{B8716139-AE5B-4C1E-BE63-D0D8636EB452}"/>
  <bookViews>
    <workbookView xWindow="-120" yWindow="-120" windowWidth="29040" windowHeight="15720" activeTab="7" xr2:uid="{B37B63B8-BB4C-4632-A5B3-EAAE5ABC56AD}"/>
  </bookViews>
  <sheets>
    <sheet name="New PSH" sheetId="17" r:id="rId1"/>
    <sheet name="New RRH" sheetId="18" r:id="rId2"/>
    <sheet name="New TH" sheetId="19" r:id="rId3"/>
    <sheet name="New SSO-Street Outreach" sheetId="15" r:id="rId4"/>
    <sheet name="New SSO-Stand Alone" sheetId="16" r:id="rId5"/>
    <sheet name="Renewal PSH" sheetId="1" r:id="rId6"/>
    <sheet name="Renewal RRH" sheetId="2" r:id="rId7"/>
    <sheet name="Renewal TH-RRH" sheetId="13" r:id="rId8"/>
    <sheet name="HMIS Renewal" sheetId="11" r:id="rId9"/>
    <sheet name="CE Renewal" sheetId="12"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20" i="16" l="1"/>
  <c r="D22" i="1"/>
  <c r="E15" i="1" s="1"/>
  <c r="D20" i="19"/>
  <c r="E15" i="19" s="1"/>
  <c r="D20" i="18"/>
  <c r="E13" i="18" s="1"/>
  <c r="D21" i="17"/>
  <c r="E13" i="17" s="1"/>
  <c r="D20" i="15"/>
  <c r="E9" i="15" s="1"/>
  <c r="D22" i="13"/>
  <c r="E16" i="13" s="1"/>
  <c r="D9" i="12"/>
  <c r="E4" i="12" s="1"/>
  <c r="D8" i="11"/>
  <c r="D21" i="2"/>
  <c r="E15" i="2" s="1"/>
  <c r="E7" i="11" l="1"/>
  <c r="E3" i="11"/>
  <c r="E6" i="11"/>
  <c r="E5" i="11"/>
  <c r="E18" i="19"/>
  <c r="E17" i="19"/>
  <c r="E14" i="19"/>
  <c r="E5" i="19"/>
  <c r="E3" i="19"/>
  <c r="E16" i="19"/>
  <c r="E9" i="19"/>
  <c r="E6" i="19"/>
  <c r="E4" i="19"/>
  <c r="E19" i="19"/>
  <c r="E12" i="19"/>
  <c r="E11" i="19"/>
  <c r="E10" i="19"/>
  <c r="E7" i="19"/>
  <c r="E15" i="18"/>
  <c r="E19" i="18"/>
  <c r="E12" i="18"/>
  <c r="E7" i="18"/>
  <c r="E6" i="18"/>
  <c r="E3" i="18"/>
  <c r="E17" i="18"/>
  <c r="E10" i="18"/>
  <c r="E8" i="18"/>
  <c r="E5" i="18"/>
  <c r="E4" i="18"/>
  <c r="E11" i="18"/>
  <c r="E18" i="18"/>
  <c r="E16" i="18"/>
  <c r="E16" i="17"/>
  <c r="E19" i="17"/>
  <c r="E5" i="17"/>
  <c r="E11" i="17"/>
  <c r="E12" i="17"/>
  <c r="E10" i="17"/>
  <c r="E8" i="17"/>
  <c r="E18" i="17"/>
  <c r="E17" i="17"/>
  <c r="E20" i="17"/>
  <c r="E15" i="17"/>
  <c r="E7" i="17"/>
  <c r="E6" i="17"/>
  <c r="E4" i="17"/>
  <c r="E3" i="17"/>
  <c r="E11" i="16"/>
  <c r="E19" i="16"/>
  <c r="E13" i="16"/>
  <c r="E18" i="16"/>
  <c r="E14" i="15"/>
  <c r="E15" i="15"/>
  <c r="E6" i="16"/>
  <c r="E7" i="16"/>
  <c r="E3" i="16"/>
  <c r="E8" i="16"/>
  <c r="E6" i="15"/>
  <c r="E13" i="15"/>
  <c r="E16" i="15"/>
  <c r="E18" i="15"/>
  <c r="E12" i="15"/>
  <c r="E17" i="15"/>
  <c r="E19" i="15"/>
  <c r="E16" i="16"/>
  <c r="E12" i="16"/>
  <c r="E10" i="16"/>
  <c r="E5" i="16"/>
  <c r="E17" i="16"/>
  <c r="E15" i="16"/>
  <c r="E10" i="15"/>
  <c r="E5" i="15"/>
  <c r="E3" i="15"/>
  <c r="E8" i="15"/>
  <c r="E4" i="15"/>
  <c r="E10" i="13"/>
  <c r="E3" i="13"/>
  <c r="E20" i="13"/>
  <c r="E9" i="13"/>
  <c r="E7" i="13"/>
  <c r="E6" i="13"/>
  <c r="E5" i="13"/>
  <c r="E14" i="13"/>
  <c r="E4" i="13"/>
  <c r="E21" i="13"/>
  <c r="E19" i="13"/>
  <c r="E18" i="13"/>
  <c r="E15" i="13"/>
  <c r="E13" i="13"/>
  <c r="E11" i="13"/>
  <c r="E7" i="12"/>
  <c r="E8" i="12"/>
  <c r="E6" i="12"/>
  <c r="E3" i="12"/>
  <c r="E20" i="1"/>
  <c r="E7" i="2"/>
  <c r="E10" i="1"/>
  <c r="E9" i="1"/>
  <c r="E14" i="1"/>
  <c r="E18" i="1"/>
  <c r="E21" i="1"/>
  <c r="E5" i="1"/>
  <c r="E3" i="1"/>
  <c r="E12" i="1"/>
  <c r="E17" i="1"/>
  <c r="E19" i="1"/>
  <c r="E4" i="1"/>
  <c r="E6" i="1"/>
  <c r="E7" i="1"/>
  <c r="E13" i="1"/>
  <c r="E19" i="2"/>
  <c r="E17" i="2"/>
  <c r="E14" i="2"/>
  <c r="E12" i="2"/>
  <c r="E10" i="2"/>
  <c r="E9" i="2"/>
  <c r="E6" i="2"/>
  <c r="E5" i="2"/>
  <c r="E4" i="2"/>
  <c r="E3" i="2"/>
  <c r="E18" i="2"/>
  <c r="E13" i="2"/>
  <c r="E20" i="2"/>
</calcChain>
</file>

<file path=xl/sharedStrings.xml><?xml version="1.0" encoding="utf-8"?>
<sst xmlns="http://schemas.openxmlformats.org/spreadsheetml/2006/main" count="485" uniqueCount="208">
  <si>
    <t>Measure</t>
  </si>
  <si>
    <t>Scoring Methodology</t>
  </si>
  <si>
    <t>Scoring</t>
  </si>
  <si>
    <t>Total Points Available</t>
  </si>
  <si>
    <t>% of Total Score</t>
  </si>
  <si>
    <t>A. System Performance Measures</t>
  </si>
  <si>
    <t>1. Increase in Employment Income. (SPM 4.1, 4.4)</t>
  </si>
  <si>
    <t>Data Source: Project Narrative</t>
  </si>
  <si>
    <t>2. Increase in Non-Employment Income. (SPM 4.2, 4.5)</t>
  </si>
  <si>
    <t>3. Length of Time Persons Remain Homeless. (SPM 1.2)</t>
  </si>
  <si>
    <t>4. Limited Returns to Homelessness. (SPM 2)</t>
  </si>
  <si>
    <t>5. Successful PH Exits: Exiting to a Permanent Destination: Past Performance. (SPM 7b.2)</t>
  </si>
  <si>
    <t>Project demonstrated past success (i.e., &gt;=80% exits to PH) in exiting unhoused persons to permanent housing through a current or recent (operated within five years of application) project: 2 points
As above, but past success was to a lesser degree (i.e., 6-79% exits to PH): 
Less than the above: 0 points</t>
  </si>
  <si>
    <t>6. Succesful PH Exits: Plan. (SPM 7b.2)</t>
  </si>
  <si>
    <t xml:space="preserve">B. Project / Agency Capcity: </t>
  </si>
  <si>
    <t xml:space="preserve">1. Experience Utilizing Federal Funds. </t>
  </si>
  <si>
    <t xml:space="preserve">Data Source: Project Narrative
What is the  Project's experience leveraging federal funds? </t>
  </si>
  <si>
    <t>The Project currently, or within the last five years (July 1, 2021 - June 30, 2026), succesfully managed a federal grant of $50,000 or more: 10 points
The Project currently, or within the last five years (July 1, 2021 - June 30, 2026), succesfully managed a federal grant less than $50,000: 8 points
The Project currently, or within the last five years (July 1, 2021 - June 30, 2026), succesfully managed a non-federal grant of $50,000 or more that required routine reporting of financial and outcome metrics: 6 points
The Project currently, or within the last five years (July 1, 2021 - June 30, 2026), succesfully managed a non-federal grant less than $50,000 that required routine reporting of financial and outcome metrics: 4 points
One or more key personnel have experience overseeing a federal grant with a previous employer within the last five years (July 1, 2021 - June 30, 2026): 2 points
The Project proposal does not include details indicating application has relevant experience that meets the above: 0 points</t>
  </si>
  <si>
    <t>2. Cost Per Participant</t>
  </si>
  <si>
    <t>Data Source: Project Narrative, Project Budget</t>
  </si>
  <si>
    <t>The proposed project's anticipated cost-per-Participant is reasonable for the anticipated target or preference population: 5 points
The proposed project's anticipated cost-per-Participant is not reasonable, but the excess is due to in-kind supportive services: 5 points
Less than the above: 0 points</t>
  </si>
  <si>
    <t xml:space="preserve">3. Experience Working with Unhoused Individuals. </t>
  </si>
  <si>
    <t xml:space="preserve">Data Source: Project Narrative
What is the Project's experience working with the target population of a street outreach grant? </t>
  </si>
  <si>
    <t>The Project has at least 2 years of experience of providing direct supportive services (such as case management, street outreach, outpatient substance use treatment, etc.) to the unhoused population: 10 points
The Project has less than 2 years of experience providing the above, but has experience: 5 points
Less than the above: 0 points</t>
  </si>
  <si>
    <t>4. Experience Operating a Housing Project.</t>
  </si>
  <si>
    <t>C. Project Design</t>
  </si>
  <si>
    <t>1. Supportive Service Requirements.</t>
  </si>
  <si>
    <t>Project will implement supportive service requirements, and a clear plan is provided: 5 points
Project will implement supportive service requirements, but implementation plan is not addressed or vague. 3 points. 
Project does not have a plan for implementing supportive service requirements: 0 Points</t>
  </si>
  <si>
    <t xml:space="preserve">2. Availability of Substance Use Disorder Treatment. </t>
  </si>
  <si>
    <t>Project will provide on-site treatment/recovery services to all participations: 5 points
Project will provide referrals to treatment/recovery services, but does not have capacity or partnerships to provide services to all participants through the project: 3 points
Project does not plan to implement treatment and recovery services: 0 points</t>
  </si>
  <si>
    <t xml:space="preserve">3. Leveraging non-CoC Supportive Services. </t>
  </si>
  <si>
    <t>Data Source: Project Narrative, Budget</t>
  </si>
  <si>
    <t>Project's total budget and formal partnerships, including in-kind match, indicate the overall project's budget will include at least 30% supportive services: 5 points
Same as above, but budget will include 20-29% Supportive Services: 3 points
Project did not include estimated value of formal partnerships, but has a plan to implement supportive services in the project for all participations: 1 point
Any less than the above: 0 points</t>
  </si>
  <si>
    <t>4. Case Management Ratio</t>
  </si>
  <si>
    <t>Project plan details a reasonable case manager to caseload ratio: 5 points
Project includes a plan as above, but it is incomplete, vague, or the caseload ratio is unreasonable: 3 points
Less than the above: 0 points</t>
  </si>
  <si>
    <t>5. Specific Populations</t>
  </si>
  <si>
    <t>Staff Scored. 
Data Source: Project Narrative</t>
  </si>
  <si>
    <r>
      <t xml:space="preserve">For full points, the project meets one of the below definitions for services provided and target population </t>
    </r>
    <r>
      <rPr>
        <b/>
        <sz val="11"/>
        <color theme="1"/>
        <rFont val="Aptos Narrow"/>
        <family val="2"/>
        <scheme val="minor"/>
      </rPr>
      <t xml:space="preserve">or </t>
    </r>
    <r>
      <rPr>
        <sz val="11"/>
        <color theme="1"/>
        <rFont val="Aptos Narrow"/>
        <family val="2"/>
        <scheme val="minor"/>
      </rPr>
      <t>does not target a specific population: 
- Project provides specialized supportive services for homeless individuals with high level of medical needs (High Utilizers of Healthcare Systems)
- Project has preference for elderly individuals and families (older than 62) and will provide specialized services for that population (Aging &amp; Elderly)
- Project primarily or exclusively serves families with children and the project provides supportive services focused on improving incomes to pay rent (job training, etc.), leverages funding from mainstream family service systems such as TANF, and combines housing assistance with childcare, parenting support, pregnancy-related and child healthcare, and education (Families)
- Project will serve any household and will operate as sober housing in accordance with 24 CFR 578.93(b)(5) (Treatment and Recovery Services)</t>
    </r>
  </si>
  <si>
    <t>Total Points:</t>
  </si>
  <si>
    <t>The proposed project's anticipated cost-per-Participant is reasonable for the anticipated target or preference population (all households must have one participant with a disabling condition): 5 points
The proposed project's anticipated cost-per-Participant is not reasonable, but the excess is due to in-kind supportive services: 5 points
Less than the above: 0 points</t>
  </si>
  <si>
    <t>2. Group Home or Controlled Site Housing</t>
  </si>
  <si>
    <t xml:space="preserve">3. Availability of Substance Use Disorder Treatment. </t>
  </si>
  <si>
    <t xml:space="preserve">4. Leveraging non-CoC Supportive Services. </t>
  </si>
  <si>
    <t>5. Case Management Ratio</t>
  </si>
  <si>
    <t>6. Specific Populations</t>
  </si>
  <si>
    <r>
      <t xml:space="preserve">For full points, the project meets one of the below definitions for services provided and target population </t>
    </r>
    <r>
      <rPr>
        <b/>
        <sz val="11"/>
        <color theme="1"/>
        <rFont val="Aptos Narrow"/>
        <family val="2"/>
        <scheme val="minor"/>
      </rPr>
      <t>or</t>
    </r>
    <r>
      <rPr>
        <sz val="11"/>
        <color theme="1"/>
        <rFont val="Aptos Narrow"/>
        <family val="2"/>
        <scheme val="minor"/>
      </rPr>
      <t xml:space="preserve"> does not target a specific population, aside from households with disabilities: 
- Project includes specialized supportive services for homeless individuals with high level of medical needs (High Utilizers of Healthcare Systems)
- Project has preference for elderly individuals and families (older than 62) and will provide specialized services for that population (Aging &amp; Elderly)
- Project prioritizes CH individuals, has on-site behavioral healthcare; has a policy for assessing program participants for higher levels of care; and has a policy for assessing program participant readiness for moving on to other permanent housing (Permanent Supportive Housing for Chronically Homeless Individuals and Families)</t>
    </r>
  </si>
  <si>
    <t>Project has a plan, which includes formal partnerships or other internal agency programming, for increasing participant non-employment income and connecting participants to mainstream benefits (SNAP, TANF, etc.): 10 points
As above, but without formal partnerships: 8 points
As above, but the plan is vague or incomplete: 3 points
Less than the above: 0 points</t>
  </si>
  <si>
    <t>3. Limited Returns to Homelessness. (SPM 2)</t>
  </si>
  <si>
    <t>4. Successful PH Exits: Exiting to a Permanent Destination: Past Performance. (SPM 7b.2)</t>
  </si>
  <si>
    <t>Project will provide on-site treatment/recovery services to all participations: 5 points
Project will provide referrals to treatment/recovery services, but does not have capacity or partnerships to provide services to all participants through the project: 3 points
Project does not have a plan for implementing treatment and recovery services: 0 points</t>
  </si>
  <si>
    <t>5: Specific Populations</t>
  </si>
  <si>
    <r>
      <t xml:space="preserve">For full points, the project meets one of the below definitions for services provided and target population </t>
    </r>
    <r>
      <rPr>
        <b/>
        <sz val="11"/>
        <color theme="1"/>
        <rFont val="Aptos Narrow"/>
        <family val="2"/>
        <scheme val="minor"/>
      </rPr>
      <t>or</t>
    </r>
    <r>
      <rPr>
        <sz val="11"/>
        <color theme="1"/>
        <rFont val="Aptos Narrow"/>
        <family val="2"/>
        <scheme val="minor"/>
      </rPr>
      <t xml:space="preserve"> does not target a specific population:
- Project includes specialized supportive services for homeless individuals with high level of medical needs (High Utilizers of Healthcare Systems)
- Project has preference for elderly individuals and families (older than 62) and will provide specialized services for that population (Aging &amp; Elderly)
- Project primarily or exclusively serves families with children and the project provides supportive services focused on improving incomes to pay rent (job training, etc.), leverages funding from mainstream family service systems such as TANF, and combines housing assistance with childcare, parenting support, pregnancy-related and child healthcare, and education (Families)
- Project will serve any household and will operate as sober housing in accordance with 24 CFR 578.93(b)(5) (Treatment and Recovery Services)</t>
    </r>
  </si>
  <si>
    <t>1. Increase in Employment Income and Non-Employment Income. (SPM 4.1, 4.2, 4.4, 4.5)</t>
  </si>
  <si>
    <t>Project has a plan, which includes established formal partnerships, for increasing participant income (both earned and unearned) and connecting participants to mainstream benefits (SNAP, TANF, etc.): 5 points
Project does not have formal partnerships but has included a clear plan for the above: 3 points
Project includes an implementation plan for increasing participant income/mainstream benefits, but plan is vague: 1 point
Project did not include an implementation plan for increasing participant income/mainstream benefits: 0 points</t>
  </si>
  <si>
    <t>2. Successful Street Outreach Exits: Exiting to Permanent Destinations: Past Performance. (SPM 7a.1)</t>
  </si>
  <si>
    <t>3. Successful Street Outreach Exits: Exiting to Permanent Destinations: Plan. (SPM 7a.1)</t>
  </si>
  <si>
    <t>4. Street Outreach Exits: Exiting to Non-Permanent Destinations.  (SPM 7a.1)</t>
  </si>
  <si>
    <t>B. Project / Agency Capacity</t>
  </si>
  <si>
    <t>The Project currently, or within the last five years (July 1, 2021 - June 30, 2026), managed a federal grant of $50,000 or more: 10 points
The Project currently, or within the last five years (July 1, 2021 - June 30, 2026), managed a federal grant less than $50,000: 8 points
The Project currently, or within the last five years (July 1, 2021 - June 30, 2026), managed a non-federal grant of $50,000 or more that required routine reporting of financial and outcome metrics: 6 points
The Project currently, or within the last five years (July 1, 2021 - June 30, 2026), managed a non-federal grant less than $50,000 that required routine reporting of financial and outcome metrics: 4 points
One more key personnel have experience overseeing a federal grant with a previous employer within the last five years (July 1, 2021 - June 30, 2026): 2 points
The Project proposal does not include details indicating application has relevant experience that meets the above: 0 points</t>
  </si>
  <si>
    <t>The proposed project's anticipated cost-per-Participant is reasonable and the proposed total number of participants in the program reflects the actual amount of people experiencing homelessness: 5 points
The proposed project's anticipated cost-per-Participant is reasonable but the proposed total number of participants in the program vastly over-or-underestimates the actual number of people who could use the program: 3 points
Less than the above: 0 points</t>
  </si>
  <si>
    <t xml:space="preserve">3. Experience Working with Unsheltered, Unhoused Individuals. </t>
  </si>
  <si>
    <t>The Project has at least 2 years of experience of providing supportive services (such as case management, street outreach, outpatient substance use treatment, etc.) to the unsheltered, unhoused population in the field (i.e., encampments, on the street, etc.): 10 points
The Project has at least 2 years of experience providing supportive services to the unhoused, unsheltered population in a clinical or indoor environment: 8 points
The Project has less than 2 years of experience providing supportive services to the unhoused, unsheltered population but has provided services in the field: 6 points
The Project has less than 2 years of experience providing supportive services to the unsheltered, unhoused population in a clinical or indoor environment: 4 points
The Project has less than 2 years of experience providing supportive services to the unhoused population, has not provided services in the field, and has not worked with unsheltered individuals: 2 points
Less than the above: 0 points</t>
  </si>
  <si>
    <t>1.Experience Working with First Responders</t>
  </si>
  <si>
    <t>2. Plan for Working with First Responders</t>
  </si>
  <si>
    <t>3. Proactive Engagement</t>
  </si>
  <si>
    <t>4. Services for Serving All Populations</t>
  </si>
  <si>
    <t xml:space="preserve">Proposed project's services, including formal partnerships or other internal agency programming, indicates capacity to support all household types, including, but not limited to: single adults, single adult couples, families with children, households with animals, households with SPMI, households Substance Use Disorders, High-Medical Need Households: 5 points
Proposed project's services indicates a capacity that will serve less diverse households than above: 3 points
Proposed project's services only indicate serving one type of household or is incomplete: 0 points
</t>
  </si>
  <si>
    <t>5. Transportation &amp; Housing Search</t>
  </si>
  <si>
    <t>Project has built-in capacity to transport participants to appointments (medical, IDs, food banks, etc.) and look at housing options; the project has indicated how it will pay for this through either match or through CoC funding: 5 points
Project will rely on a third party for participant transportation (such as using public transit or taxi companies); the project has indicated how it will pay for this either through match or CoC funding: 2 points
Less than the above: 0 points</t>
  </si>
  <si>
    <t>6. IDs</t>
  </si>
  <si>
    <t>Project has a plan for how it will assist participants in getting IDs, including face sheets, City IDs, birth certificates, social security cards, and KS IDs; this plan includes a strategy for how it will help participants pay for these documents: 5 points
Project includes the above plan, but it is vague or incomplete: 3 points
Less than the above: 0 points</t>
  </si>
  <si>
    <t>7. Case Management Ratio</t>
  </si>
  <si>
    <t>8. Transition Planning</t>
  </si>
  <si>
    <t>A. Project Focus</t>
  </si>
  <si>
    <t>1. Project's Core Supportive Services.</t>
  </si>
  <si>
    <t>Project clearly defines its focus for supportive services (Mental Health Services, Substance Use Services, Employment and Education Services, Other)</t>
  </si>
  <si>
    <t>B. System Performance Measures</t>
  </si>
  <si>
    <t>1. (FOR EMPLOYMENT AND EDUCATION SERVICES)
Increase in Employment Income. (SPM 4.1, 4.4)</t>
  </si>
  <si>
    <t>3. Housing Retention through Mainstream Benefits (SPM 2)</t>
  </si>
  <si>
    <t>Project plan details how participants will be connected to mainstream benefits, such as SNAP, TANF, and Medicaid/Medicare, that will assist participants in achieving household stability. : 5 points
Project plan describes the above, but the plan is vague or incomplete. 3 points
Less than the above: 0 points</t>
  </si>
  <si>
    <t>4. Housing Retention. (SPM 2)</t>
  </si>
  <si>
    <t>Project's plan clearly articulates how supportive services will assist participants to maintain and/or gain housing and how the project's formal partnerships (through other internal agency programming or external partners) will allow the participant to continue receiving the project's core supportive services (if still needed) after a participant has exited the project: 10 points
Project's plan does not clearly articulate how supportive services will assist with participant housing stability, but otherwise has a plan for continued supportive services after project exit: 8 points
Project's plan clearly articulate how supportive services will assist with participant housing stability, but does not indicate how it will connect participants to ongoing supportive services if required: 2 points
Less than the above: 0 points</t>
  </si>
  <si>
    <t xml:space="preserve">Data Source: Project Narrative
What is the Project's experience leveraging federal funds? </t>
  </si>
  <si>
    <t>The Project currently, or within the last five years (July 1, 2021 - June 30, 2026), managed a federal grant of $50,000 or more: 10 points
The Project currently, or within the last five years (July 1, 2021 - June 30, 2026), managed a federal grant less than $50,000: 8 points
The Project currently, or within the last five years (July 1, 2021 - June 30, 2026), managed a non-federal grant of $50,000 or more that required routine reporting of financial and outcome metrics: 6 points
The Project currently, or within the last five years (July 1, 2021 - June 30, 2026), managed a non-federal grant less than $50,000 that required routine reporting of financial and outcome metrics: 4 points
One or more key personnel have experience overseeing a federal grant with a previous employer within the last five years (July 1, 2021 - June 30, 2026): 2 points
The Project proposal does not include details indicating application has relevant experience that meets the above: 0 points</t>
  </si>
  <si>
    <t>The Project has at least 2 years of experience of providing direct supportive services (such as case management, street outreach, outpatient substance use treatment, etc.) to the unhoused population: 5 points
The Project has less than 2 years of experience providing the above, but has experience: 3 points
Less than the above: 0 points</t>
  </si>
  <si>
    <t>4. Experience Providing Project's Core Supportive Services</t>
  </si>
  <si>
    <t>The Project has at least 5 years of experience of providing the project's core services to any population: 10 points
The Project has less than 5 years, but more than 3 years, of experience providing the above to any population: 8 points
The Project has less than 3 years, but more than 1 year, of experience providing the above to any population: 6 points
The Project has experience, but less than 1 year, providing the above to any population: 4 points
The Project has no experience providing the project's core supportive services to any population: 0 points</t>
  </si>
  <si>
    <t>D. Project Design</t>
  </si>
  <si>
    <t>1. Location of Services &amp; Transportation Barriers</t>
  </si>
  <si>
    <t>Project plan details where provided services will be provided in such a way to overcome participant transportation barriers, such as meeting in encampments and participant's housing: 5 points
Project plan details that provided services will be at locations easily accessible via public transit (i.e., Advanced Learning Library, Second Light, agency offices, etc.) and will assist households with public transportation: 3 points
Project plan details that provided services will be at locations easily accessible via public transit (as above), but will not assist households with paying for public transportation: 1 point
Less than the above: 0 points</t>
  </si>
  <si>
    <t>2. IDs</t>
  </si>
  <si>
    <t>3. Case Management Ratio</t>
  </si>
  <si>
    <t>Project plan details a reasonable staff to participant ratio (total Participants: Participant-facing staff) and details project plans to provide services in group settings (i.e., group therapy, AA/NA/etc., classroom settings): 5 points
Project includes the above, but will not provide services in group settings: 4 points
Project plan includes the above, but it is incomplete, vague, or the participant-to-staff ratio is unreasonable: 3 points
Less than the above: 0 points</t>
  </si>
  <si>
    <t>4. Adjusting Services Based on Participant Living Situation</t>
  </si>
  <si>
    <t>Project plan details how services will change based on participant's living situation, i.e. unsheltered vs. sheltered. vs. housed: 5 points
Project proposal includes a plan for the above but it is incomplete or vague: 3 points
Less than the above: 0 points</t>
  </si>
  <si>
    <t>5. Adjusting Services Based on Uniform Assessment</t>
  </si>
  <si>
    <t>Project plan details how it will uniformly assess participants for needed services and adjust services provided through participant exit and the Project includes the assessment that will be used in the proposed project in their application: 5 points
Project Plan as above, but application does not include the assessment in their application: 4 points
Project plan as above, but it is vague or incomplete: 2 points 
Less than the above: 0 points</t>
  </si>
  <si>
    <t>Percentage of Participants that increased income from employment from program entry to exit or most recent status.
Staff Scored.  
Data Source: APR
Calculation: 
(Q19a1 (Participant Cash Income Change - Stayers - Adults Who Achieved Earned Change) + Q19a2 (Participant Cash Income Change - Leavers - Adults Who Achieved Earned Change)) ÷ Q5a Total Adults</t>
  </si>
  <si>
    <t xml:space="preserve">&gt;=30%: 15 Points
29-25%: 13 Points
24 - 20%: 10 Points
19% - 10%: 5 Points
&lt;9%: 0 Points
</t>
  </si>
  <si>
    <t>Staff Scored. 
Percentage of Participants that increased income from non-earned sources from program entry to exit or most recent status. 
Data Source: APR
Calculation: 
(Q19a1 (Participant Cash Income Change - Stayers - Adults Who Achieved Other Income Change) + Q19a2 (Participant Cash Income Change - Leavers - Adults Who Achieved Other Income Change)) ÷ Q5a Total Adults</t>
  </si>
  <si>
    <t>&gt;=20%: 5 Points
10-19%: 3 Points
9% - 0%: 0 Points</t>
  </si>
  <si>
    <t>Staff Scored. 
Percentage of Participants served in the project in the period of October 1, 2023 - September 30, 2025 who exited to permanent housing and returned to homelessness within 12 months. 
Data Source: SPM</t>
  </si>
  <si>
    <t>4. Successful PH Exits: Retention of Housing. (SPM 7b.1)</t>
  </si>
  <si>
    <t>Staff Scored. 
Percentage of project's successful exits or retention of permanent housing. 
Data Source: SPM, Metric 7b.2</t>
  </si>
  <si>
    <t>&gt;=95%: 5 Points
94-90%: 3 Points
89-85%: 1 Point
&lt;85%: 0 Points</t>
  </si>
  <si>
    <t>5. Successful PH Exits: Exiting to a Permanent Destination. (SPM 7b.2)</t>
  </si>
  <si>
    <t>Staff Scored. 
Percentage of Participants who exited this project to a positive housing destination.  
Data Source: APR, Q23c, "Percentage of Total Exits to Permanent Housing Destinations"</t>
  </si>
  <si>
    <t>&gt;=90%: 20 Points
89 - 80%: 10 Points
&lt;80%: 0 Points</t>
  </si>
  <si>
    <t>B. Other Performance Measures</t>
  </si>
  <si>
    <t>1. Bed Utilization.</t>
  </si>
  <si>
    <t xml:space="preserve">&gt;=125%: 10 Points
124-101%: 9 Points
100%: 8 Points
99-95%: 6 Points
94-90%: 4 Points
&lt;89%: 0 Points
</t>
  </si>
  <si>
    <t xml:space="preserve">3. Maximizing the use of Mainstream Resources. </t>
  </si>
  <si>
    <t>Staff Scored. 
Percentage of Participants served in the project receiving non-cash benefits. 
Data Source: APR
Calculation: 
(1 - (Q20b. Number of Adults with no sources of non-cash benefits ÷ Q5a Total Adults))</t>
  </si>
  <si>
    <t>1. Budget &amp; Spenddown.</t>
  </si>
  <si>
    <t>Staff Scored. 
Data Source: Most Recently Submitted APR as of July 1, 2026. 
Calculation: 
Total Amount Spent ÷ Total Award</t>
  </si>
  <si>
    <t xml:space="preserve">2. Demonstrated Capacity to Manage CoC Reporting. </t>
  </si>
  <si>
    <t xml:space="preserve">Staff Scored. 
Data Source: Most Recently Submitted APR as of July 1, 2026. 
Calculation: Was the most recently submitted APR submitted on time? </t>
  </si>
  <si>
    <t>If APR was submitted on time: 5 Points
If APR was not submitted on time: 0 Points</t>
  </si>
  <si>
    <t xml:space="preserve">3. Project's Capacity to Comply With HUD Requirements. </t>
  </si>
  <si>
    <t>Data Source: Most Recently Completed Site Monitoring Report, Narrative</t>
  </si>
  <si>
    <t>Project has demonstrated capacity to comply with HUD requirements and correct errors; copy of most recent CoC Site Monitoring included in application: 10 points
Project has not demonstrated capacity to comply with HUD requirements but has taken measures to correct errors; copy of most recent CoC Site Monitoring included in the application: 5 points
Project has not demonstrated capacity to comply with HUD requirements and has not taken measures to correct errors; copy of most recent CoC Site Monitoring included in the application: 1 point
No copy of most recent CoC Site Monitoring included in the application: 0 points</t>
  </si>
  <si>
    <t>Project will  implement supportive service requirements, and a clear plan is provided: 5 points
Project will implement supportive service requirements, but implementation plan is not addressed or vague. 3 points. 
Project does not have a plan to implement supportive service requirements: 0 Points</t>
  </si>
  <si>
    <t>Project will provide on-site treatment/recovery services to all participations: 5 points
Project will provide referrals to treatment/recovery services, but does not have capacity or partnerships to provide services to all participants through the project: 3 points
Project does not have a plan to implement treatment and recovery services: 0 points</t>
  </si>
  <si>
    <t>6: Specific Populations</t>
  </si>
  <si>
    <r>
      <t xml:space="preserve">For full points, the project meets one of the below definitions for services provided and target population </t>
    </r>
    <r>
      <rPr>
        <b/>
        <sz val="11"/>
        <color theme="1"/>
        <rFont val="Aptos Narrow"/>
        <family val="2"/>
        <scheme val="minor"/>
      </rPr>
      <t>or</t>
    </r>
    <r>
      <rPr>
        <sz val="11"/>
        <color theme="1"/>
        <rFont val="Aptos Narrow"/>
        <family val="2"/>
        <scheme val="minor"/>
      </rPr>
      <t xml:space="preserve"> does not target a specific population: 
- Specialized supportive services for homeless individuals with high level of medical needs (High Utilizers of Healthcare Systems)
- Project has preference for elderly individuals and families (older than 62) and will provide specialized services for that population (Aging &amp; Elderly)
- Project prioritizes CH individuals, has on-site behavioral healthcare; has a policy for assessing program participants for higher levels of care; and has a policy for assessing program participant readiness for moving on to other permanent housing (Permanent Supportive Housing for Chronically Homeless Individuals and Families)</t>
    </r>
  </si>
  <si>
    <t xml:space="preserve">&gt;=50%: 15 Points
49-45%: 13 Points
44 - 40%: 10 Points
39% - 30%: 5 Points
&lt;30%: 0 Points
</t>
  </si>
  <si>
    <t>4. Successful PH Exits: Exiting to a Permanent Destination. (SPM 7b.2)</t>
  </si>
  <si>
    <t>5. Length of Time between Project Start &amp; Move-In. (SPM 1)</t>
  </si>
  <si>
    <t>Staff Scored. 
Average length of time between project enrollment and move-in date. 
Data Source: APR, Q22c, "Average Length of time to housing"</t>
  </si>
  <si>
    <t xml:space="preserve">2. Maximizing the use of Mainstream Resources. </t>
  </si>
  <si>
    <t>&gt;=70%: 5 Points
69-50%: 3 Points
&lt;50%: 0 Points</t>
  </si>
  <si>
    <t>Project will  implement supportive service requirements, and a clear plan is provided: 5 points
Project will implement supportive service requirements, but implementation plan is not addressed or vague. 3 points. 
Project will not implement supportive service requirements: 0 Points</t>
  </si>
  <si>
    <t>Project will provide on-site treatment/recovery services to all participations: 5 points
Project will provide referrals to treatment/recovery services, but does not have capacity or partnerships to provide services to all participants through the project: 3 points
Project did not include a plan to implement treatment and recovery services: 0 points</t>
  </si>
  <si>
    <r>
      <rPr>
        <sz val="11"/>
        <color rgb="FF000000"/>
        <rFont val="Aptos Narrow"/>
      </rPr>
      <t xml:space="preserve">For full points, the project meets one of the below definitions for services provided and target population </t>
    </r>
    <r>
      <rPr>
        <b/>
        <sz val="11"/>
        <color rgb="FF000000"/>
        <rFont val="Aptos Narrow"/>
      </rPr>
      <t xml:space="preserve">or </t>
    </r>
    <r>
      <rPr>
        <sz val="11"/>
        <color rgb="FF000000"/>
        <rFont val="Aptos Narrow"/>
      </rPr>
      <t>does not target a specific population: 
- Project provides specialized supportive services for homeless individuals with high level of medical needs (High Utilizers of Healthcare Systems)
- Project has preference for elderly individuals and families (older than 62) and will provide specialized services for that population (Aging &amp; Elderly)
- Project primarily or exclusively serves families with children and the project provides supportive services focused on increasing incomes to pay rent (job training, etc.), leverages funding from mainstream family service systems such as TANF, and combines housing assistance with childcare, parenting support, pregnancy-related and child healthcare, and education (Families)
- Project will serve any household and will operate as sober housing in accordance with 24 CFR 578.93(b)(5) (Treatment and Recovery Services)</t>
    </r>
  </si>
  <si>
    <t>Staff Scored. 
Percentage of Participants that increased income from non-earned sources from program entry to exit or most recent status, in both TH and RRH.
Data Source: APR
Calculation: 
(Q19a1 (Participant Cash Income Change - Stayers - Adults Who Achieved Other Income Change)  + Q19a2 (Participant Cash Income Change - Leavers - Adults Who Achieved Other Income Change)) ÷ Q5a Total Adults</t>
  </si>
  <si>
    <t>Staff Scored. 
Percentage of Participants served in the RRH project in the period of October 1, 2023 - September 30, 2025 who exited to permanent housing and returned to homelessness within 12 months. 
Data Source: SPM</t>
  </si>
  <si>
    <t>Staff Scored. 
Percentage of Participants who exited this project to a positive housing destination from both TH &amp; RRH.  
Data Source: APR, Q23c, "Percentage of Total Exits to Permanent Housing Destinations"</t>
  </si>
  <si>
    <t>Staff Scored. 
Average length of time between project enrollment and move-in date for Participants who did not use TH. 
Data Source: APR, Q22c, "Average Length of time to housing"</t>
  </si>
  <si>
    <t>1. Bed Utilization - TH</t>
  </si>
  <si>
    <t xml:space="preserve">&gt;=101%: 5 Points
100%: 4 Points
99-95%: 3 Points
94-90%: 2 Points
&lt;89%: 0 Points
</t>
  </si>
  <si>
    <t>2. Bed Utilization - RRH</t>
  </si>
  <si>
    <t>Staff Scored. 
Percentage of Participants in both TH &amp; RRH served in the project receiving non-cash benefits. 
Data Source: APR
Calculation: 
(1 - (Q20b. Number of Adults with no sources of non-cash benefits ÷ Q5a Total Adults))</t>
  </si>
  <si>
    <t>Project will provide on-site treatment/recovery services to all participations: 5 points
Project will provide referrals to treatment/recovery services, but does not have capacity or partnerships to provide services to all Participants through the project: 3 points
Project does not plan to implement treatment and recovery services: 0 points</t>
  </si>
  <si>
    <r>
      <rPr>
        <sz val="11"/>
        <color rgb="FF000000"/>
        <rFont val="Aptos Narrow"/>
      </rPr>
      <t xml:space="preserve">For full points, the project meets one of the below definitions for services provided and target population </t>
    </r>
    <r>
      <rPr>
        <b/>
        <sz val="11"/>
        <color rgb="FF000000"/>
        <rFont val="Aptos Narrow"/>
      </rPr>
      <t>or</t>
    </r>
    <r>
      <rPr>
        <sz val="11"/>
        <color rgb="FF000000"/>
        <rFont val="Aptos Narrow"/>
      </rPr>
      <t xml:space="preserve"> does not target a specific population:  
- Project has preference for elderly individuals and families (older than 62) and will provide specialized services for that population (Aging &amp; Elderly)
- Project primarily or exclusively serves families with children and the project provides supportive services focused on improving incomes to pay rent (job training, etc.), leverages funding from mainstream family service systems such as TANF, and combines housing assistance with childcare, parenting support, pregnancy-related and child healthcare, and education (Families)
- Project will serve any household and will operate as sober housing in accordance with 24 CFR 578.93(b)(5) (Treatment and Recovery Services)</t>
    </r>
  </si>
  <si>
    <t>1. Data Quality (SPM: Data Quality)</t>
  </si>
  <si>
    <r>
      <t xml:space="preserve">The Data Quality provided in the most recent SPM submitted to HUD had low destination error rates. 
</t>
    </r>
    <r>
      <rPr>
        <b/>
        <sz val="11"/>
        <color theme="1"/>
        <rFont val="Aptos Narrow"/>
        <family val="2"/>
        <scheme val="minor"/>
      </rPr>
      <t xml:space="preserve">Staff Scored.  </t>
    </r>
    <r>
      <rPr>
        <sz val="11"/>
        <color theme="1"/>
        <rFont val="Aptos Narrow"/>
        <family val="2"/>
        <scheme val="minor"/>
      </rPr>
      <t xml:space="preserve">
Data Source: SPM, Data Quality
</t>
    </r>
  </si>
  <si>
    <t>2. Budget Reevaluation</t>
  </si>
  <si>
    <t>Staff Scored. 
Data Source: Project Budget</t>
  </si>
  <si>
    <t xml:space="preserve">3. Demonstrated Capacity to Manage CoC Reporting. </t>
  </si>
  <si>
    <t xml:space="preserve">1. Increasing Exits from Street Outreach. (SPM 71.1) </t>
  </si>
  <si>
    <t xml:space="preserve">Staff Scored. 
Data Source: Two most recently submitted SPM reports as of July 1, 2026; metric 7a.1, Persons who exit Street Outreach. </t>
  </si>
  <si>
    <t xml:space="preserve">2. Increasing Exits from Street Outreach to Permanent Housing. (SPM 7a.1) </t>
  </si>
  <si>
    <t xml:space="preserve">Staff Scored. 
Data Source: Two most recently submitted SPM reports as of July 1, 2026; metric 7a.1, exits to permanent housing destinations. </t>
  </si>
  <si>
    <t>4. Project's Evidence of Supportive Services Provided.</t>
  </si>
  <si>
    <t>Project plan includes a strategy for connecting unhoused, unsheltered individuals to non-permanent destinations, such as emergency shelters, in-patient treatment, detox, etc.: 10 points
Project plan includes a strategy as above but it is vague or incomplete.: 5 points
Less than the above: 0 points</t>
  </si>
  <si>
    <t>1. (FOR ALL OTHER SUPPORTIVE SERVICES PROJECTS)
Increase in Employment Income and Non-Employment Income. (SPM 4.1, 4.2, 4.4, 4.5)</t>
  </si>
  <si>
    <t xml:space="preserve">&gt;=25% more people exited Street Outreach in 2025 over 2024: 25 points
24 - 20%, as above: 20 points
19-15%, as above: 15 points
14-10%, as above: 10 points
&lt;10%: 0 points
</t>
  </si>
  <si>
    <t>100%: 50 Points
95-99%: 40 Points
90-94%: 30 Points
89-85%: 20 Points
84-80%: 10 Points
&lt;80%: 0 Points</t>
  </si>
  <si>
    <t>If APR was submitted on time: 50 Points
If APR was not submitted on time: 0 Points</t>
  </si>
  <si>
    <t xml:space="preserve">All Destination Error rates align with the HMIS Data Quality Goal of 5% or less: 50 Points
Three of the five Destination Error rates align with the HMIS Data Quality Goal of 5% or less: 30 points
Any less than the above: 0 points
</t>
  </si>
  <si>
    <t>Project has evaluated its budget and is reducing its total budget from the 2024 Competition to no more than 8.5% of the ARD: 50 points
Project's budget request is higher than 8.5% of the ARD: 0 points</t>
  </si>
  <si>
    <t>&gt;=15 days: 10 Points
16-20 days: 8 Points
21-25 Days: 6 Points
26-30 Days: 4 Points
&gt;30 Days: 0 Points</t>
  </si>
  <si>
    <t>Project kept regular, at-least-monthly case notes in HMIS demonstrating progress towards self-sufficiency and long-term housing stability: 5 points
Project kept regular, at-least-monthly case notes in HMIS, but notes are vague or incomplete, or not centered on long-term housing stability: 3 points
Less than the above: 0 points</t>
  </si>
  <si>
    <t xml:space="preserve">Staff Scored
Data Source: HMIS, Site Monitoring (Both TH &amp; RRH)
Calculation: 
In the participant files reviewed in 2026 Site Monitoring, did this project maintain regular, self-sufficiency and housing-focused case notes? </t>
  </si>
  <si>
    <t xml:space="preserve">Staff Scored. 
Percentage of Participants that increased income from employment from program entry to exit or most recent status, in both TH and RRH.
Data Source: APR
Calculation:
(Q19a1 (Participant Cash Income Change - Stayers - Adults Who Achieved Earned Change) + Q19a2 (Participant Cash Income Change - Leavers - Adults Who Achieved Earned Change)) ÷ Q5a Total Adults </t>
  </si>
  <si>
    <t>100%: 10 Points
95-99%: 8 Points
90-94%: 6 Points
89-85%: 4 Points
84-80%: 2 Points
&lt;80%: 0 Points</t>
  </si>
  <si>
    <t>&lt;=10%: 5 Points
11 - 15%: 4 Points
16%-20%: 2 Points
&gt;=21%: 0 Points</t>
  </si>
  <si>
    <t>Staff Scored.
Percentage of Participants that increased income from employment from program entry to exit or most recent status.
Data Source: APR
Calculation: 
(Q19a1 (Participant Cash Income Change - Stayers - Adults Who Achieved Earned Change) + Q19a2 (Participant Cash Income Change - Leavers - Adults Who Achieved Earned Change)) ÷ Q5a Total Adults</t>
  </si>
  <si>
    <t>C. Agency/Project Capacity</t>
  </si>
  <si>
    <t>4: Specific Populations</t>
  </si>
  <si>
    <t>4. Specific Populations</t>
  </si>
  <si>
    <t>100 - 95%: 5 Points
90-94%: 4 Points
89 - 80%: 3 Points
79-70%: 2 Points
&lt;70%: 0 Points</t>
  </si>
  <si>
    <t>Project has a plan for assessing participants for ongoing need for housing subsidy and supportive services and procedure for moving ready participants on to other permanent housing: 5 points
Project has a plan as above, but the plan is vague: 3 points
Project does not have a plan for assessing participant readiness for moving on to other permanent housing nor procedures for moving ready participants on to other permanent housing: 0 points</t>
  </si>
  <si>
    <t>FOR EMPLOYMENT AND EDUCATION SERVICES ONLY: 
Project has a plan, which can include established formal partnerships, for increasing participant employment income (through employment services, education, and life skills building): 10 points
Project narrative describes an implementation plan as above, but the plan is vague or incomplete: 5 points
Less than the above: 0 points</t>
  </si>
  <si>
    <t>FOR ALL OTHER SUPPORTIVE SERVICES PROJECTS ONLY:
Project has a plan, which can include established formal partnerships, for assisting Participants in increasing their non-employment income (such as SOAR services) and in joining in or more fully participating in the workforce (if able) through life skills and improving social-emotional well-being: 10 points
Project narrative describes an implementation plan as above, but the plan is vague or incomplete: 5 points
Less than the above: 0 points</t>
  </si>
  <si>
    <t>Project demonstrated past success in exiting unsheltered persons to permanent housing through a current or recent (operated within five years of application) project; this can include non-Street Outreach projects: 2 points
Project demonstrated past success in exiting unhoused, but not unsheltered, persons to permanent housing through a current or recent (operated within five years of application) project; this can include non-Street Outreach projects: 1 point 
Less than the above: 0 points</t>
  </si>
  <si>
    <t>Project has a plan for determining which participants to continue serving after housing move-in; the plan should include the transition plan for ensuring participants have the level of supportive services needed to maintain housing: 5 points
Project includes the above plan, but it is vague or incomplete: 3 points
Less than the above: 0 points</t>
  </si>
  <si>
    <t>Project plan details a reasonable case manager to caseload ratio, how the project will adjust its ratio to staff unsheltered vs sheltered vs. housed participants, and how the project will balance an active caseload while providing regular, ongoing street outreach and engagement to persons not on the caseload: 5 points
Project includes a plan as above, but it is incomplete, vague, or the caseload ratio is unreasonable: 3 points
Less than the above: 0 points</t>
  </si>
  <si>
    <t>B. Agency/Project Capacity</t>
  </si>
  <si>
    <t xml:space="preserve">4. Practices for Moving on Project Participants. </t>
  </si>
  <si>
    <t>Project plan to exit unsheltered individuals to housing is comprehensive and includes exit strategies to non-subsidized housing, such as family reunification, market-rate housing, sober living, etc.: 15 points
Application plan to exit unsheltered individuals to housing is vague or incomplete: 7 points
Less than the above: 0 points</t>
  </si>
  <si>
    <t xml:space="preserve">Application describes strategies the project will take to proactively engage unsheltered individuals who deny assistance: 10 points
Application describes strategies as above, but strategies are vague or incomplete: 5 points
Less than the above: 0 points
</t>
  </si>
  <si>
    <t>Project has experience working with first responders and law enforcement to engage unsheltered, unhoused people: 2 points
Less than the above: 0 points</t>
  </si>
  <si>
    <t>Project has a comprehensive plan for how it will work with first responders and law enforcement to engage unsheltered, unhoused persons: 6 points
Project has plan as above, but it is vague or incomplete: 3 points
Less than the above: 0 points</t>
  </si>
  <si>
    <t>Project has a plan, which includes established formal partnerships or other internal agency programming, for increasing participant employment income: 15 points
Project does not have formal partnerships but has included a clear plan for the above: 10 points
Project includes an implementation plan for increasing participant income, but plan is vague: 5 points
Project did not include an implementation plan for increasing participant income/mainstream benefits: 0 points</t>
  </si>
  <si>
    <t>Project has a plan, which includes formal partnerships or other internal agency programming, for increasing participant non-employment income and connecting participants to mainstream benefits (SNAP, TANF, etc.): 10 points
As above, but without formal partnerships: 8 points
As above, but the plan is vague or incomplete: 5 points
Less than the above: 0 points</t>
  </si>
  <si>
    <t>Project clearly articulates how supportive services, offered through the project or a formal partnership, will help participants achieve long-term housing stability: 10 points
Project plan as above, but vague or incomplete: 5 points
Less than the above: 0 points</t>
  </si>
  <si>
    <t>Project narrative clearly articulates how the project will assess households for ongoing supportive services and rental subsidy and how it will leverage both subsidized and non-subsized housing to exit households; the application also includes the assessment(s) it will use for screening households for continued assistance: 8 points
As above, but assessment not included in application: 7 points
As above, but plan is incomplete or vague: 3 points
Less than the above: 0 points</t>
  </si>
  <si>
    <t>The Project has at least 2 years of experience operating a housing project, or comparable program, that required managing regular rental payments and working with property providers: 10 points
The Project has at least 2 years of experience operating  a program requiring regular payments to vendors and contract management, but the experience was not housing focused:  8 points
The Project has less than 2 years of experience operating a housing project, or comparable program, that required managing regular rental payments and working with property providers: 6 points
The Project has less than 2 years of experience operating  a program requiring regular payments to vendors and contract management, but the experience was not housing focused:  4 points
Less than the above: 0 points</t>
  </si>
  <si>
    <r>
      <rPr>
        <b/>
        <sz val="11"/>
        <color theme="1"/>
        <rFont val="Aptos Narrow"/>
        <family val="2"/>
        <scheme val="minor"/>
      </rPr>
      <t>If tenant-based housing:</t>
    </r>
    <r>
      <rPr>
        <sz val="11"/>
        <color theme="1"/>
        <rFont val="Aptos Narrow"/>
        <family val="2"/>
        <scheme val="minor"/>
      </rPr>
      <t xml:space="preserve">
Project plan includes a description of how project staff will help participants find housing and how it will evaluate itself to ensure that housing move-in is within 15 days of intake or less: 15 points
Project plan includes a description of how a third party, but not staff funded by the project, will help participants find housing and how it will evaluate itself to ensure that housing move-in is within 15 days of intake or less: 12 points
Project plan includes a description of how participants will be assisted in finding housing, but it is vague and incomplete; plan for evaulation to ensure housing move-ins within 15 days of itake is complete: 6 points
Less than the above: 0 points
</t>
    </r>
    <r>
      <rPr>
        <b/>
        <sz val="11"/>
        <color theme="1"/>
        <rFont val="Aptos Narrow"/>
        <family val="2"/>
        <scheme val="minor"/>
      </rPr>
      <t xml:space="preserve">If housing in the proposed project will be leased or owned by the Applicant: </t>
    </r>
    <r>
      <rPr>
        <sz val="11"/>
        <color theme="1"/>
        <rFont val="Aptos Narrow"/>
        <family val="2"/>
        <scheme val="minor"/>
      </rPr>
      <t xml:space="preserve">
The application describes the type of housing (scattered site, single site, multiple sites with multiple units at each site) and the project's plan for control of the units within 30 days of project start; the project plan details how the project will ensure that housing move-ins occur within 15 days or less of intake: 15 points
The project plan details the type of housing, but it will take more than 30 days for site control; the project plan details how the project will ensure that housing move-ins occur within 15 days or less of intake: 12 points
The application includes a description of the housing and plan for unit control, but it is vague or incomplete; the project plan details how the project will ensure that housing move-ins occur within 15 days or less of intake: 6 points
Less than the above: 0 points</t>
    </r>
  </si>
  <si>
    <t>2. Project Site Control / Unit Availability Strategy</t>
  </si>
  <si>
    <t>2. Budget Cap</t>
  </si>
  <si>
    <t>Project's CoC funding request is no more than 7% of the ARD: 50 points
Project's budget request is higher than 7% of the ARD: 0 points</t>
  </si>
  <si>
    <r>
      <rPr>
        <b/>
        <sz val="11"/>
        <color theme="1"/>
        <rFont val="Aptos Narrow"/>
        <family val="2"/>
        <scheme val="minor"/>
      </rPr>
      <t>If tenant-based housing:</t>
    </r>
    <r>
      <rPr>
        <sz val="11"/>
        <color theme="1"/>
        <rFont val="Aptos Narrow"/>
        <family val="2"/>
        <scheme val="minor"/>
      </rPr>
      <t xml:space="preserve">
Project plan includes a description of how project staff will help participants find housing and how it will evaluate itself to ensure that housing move-in is within 15 days of intake or less: 10 points
Project plan includes a description of how a third party, but not staff funded by the project, will help participants find housing and how it will evaluate itself to ensure that housing move-in is within 15 days of intake or less: 8 points
Project plan includes a description of how participants will be assisted in finding housing, but it is vague and incomplete; plan for evaluation to ensure housing move-ins within 15 days of intake is complete: 4 points
Less than the above: 0 points
</t>
    </r>
    <r>
      <rPr>
        <b/>
        <sz val="11"/>
        <color theme="1"/>
        <rFont val="Aptos Narrow"/>
        <family val="2"/>
        <scheme val="minor"/>
      </rPr>
      <t xml:space="preserve">If housing in the proposed project will be leased or owned by the Applicant: </t>
    </r>
    <r>
      <rPr>
        <sz val="11"/>
        <color theme="1"/>
        <rFont val="Aptos Narrow"/>
        <family val="2"/>
        <scheme val="minor"/>
      </rPr>
      <t xml:space="preserve">
The application describes the type of housing (scattered site, single site, multiple sites with multiple units at each site) and the project's plan for control of the units within 30 days of project start; the project plan details how the project will ensure that housing move-ins occur within 15 days or less of intake: 10 points
The project plan details the type of housing, but it will take more than 30 days for site control; the project plan details how the project will ensure that housing move-ins occur within 15 days or less of intake: 8 points
The application includes a description of the housing and plan for unit control, but it is vague or incomplete; the project plan details how the project will ensure that housing move-ins occur within 15 days or less of intake: 4 points
Less than the above: 0 points</t>
    </r>
  </si>
  <si>
    <t>6. Successful PH Exits: Plan. (SPM 7b.2)</t>
  </si>
  <si>
    <t>Project narrative clearly articulates how the project will assess households for ongoing supportive services and rental subsidy and how it will leverage both subsidized and non-subsided housing to exit households; the application also includes the assessment(s) it will use for screening households for continued assistance: 8 points
As above, but assessment not included in application: 7 points
As above, but plan is incomplete or vague: 3 points
Less than the above: 0 points</t>
  </si>
  <si>
    <t xml:space="preserve">B. Project / Agency Capacity: </t>
  </si>
  <si>
    <t>The Project currently, or within the last five years (July 1, 2021 - June 30, 2026), successfully managed a federal grant of $50,000 or more: 10 points
The Project currently, or within the last five years (July 1, 2021 - June 30, 2026), successfully managed a federal grant less than $50,000: 8 points
The Project currently, or within the last five years (July 1, 2021 - June 30, 2026), successfully managed a non-federal grant of $50,000 or more that required routine reporting of financial and outcome metrics: 6 points
The Project currently, or within the last five years (July 1, 2021 - June 30, 2026), successfully managed a non-federal grant less than $50,000 that required routine reporting of financial and outcome metrics: 4 points
One or more key personnel have experience overseeing a federal grant with a previous employer within the last five years (July 1, 2021 - June 30, 2026): 2 points
The Project proposal does not include details indicating application has relevant experience that meets the above: 0 points</t>
  </si>
  <si>
    <t>The housing type the project will use will either be a group home setting (participants have their own rooms, but share bathrooms/kitchen/living areas) or a unit complex that includes one 24/7 staffed entrance. If a group home, the Project commits to submitting an SRO waiver per the 2026 NOFO: 5 points
The housing type includes neither of the above, but does detail how the project will take action to prevent non-participants from moving into the participant's unit, including assisting those non-participants enroll in housing-focused supportive services: 3 points
Less than the above: 0 points</t>
  </si>
  <si>
    <t>5. Successful PH Exits: Plan. (SPM 7b.2)</t>
  </si>
  <si>
    <t>Project narrative clearly articulates how the project will assess households for ongoing supportive services and rental subsidy and how it will leverage both subsidized and non-subsidized housing to exit households; the application also includes the assessment(s) it will use for screening households for continued assistance: 8 points
As above, but assessment not included in application: 7 points
As above, but plan is incomplete or vague: 3 points
Less than the above: 0 points</t>
  </si>
  <si>
    <t>The Project currently, or within the last five years (July 1, 2021 - June 30, 2026), successfully managed a federal grant of $50,000 or more: 10 points
The Project currently, or within the last five years (July 1, 2021 - June 30, 2026), successfully managed a federal grant less than $50,000: 8 points
The Project currently, or within the last five years (July 1, 2021 - June 30, 2026), successfully managed a non-federal grant of $50,000 or more that required routine reporting of financial and outcome metrics: 6 points
The Project currently, or within the last five years (July 1, 2021 - June 30, 2026), successfully managed a non-federal grant less than $50,000 that required routine reporting of financial and outcome metrics: 4 points
One or more key personnel have experience overseeing a federal grant with a previous employer within the last five years (July 1, 2021 - June 30, 2026): 2 points
The a proposal does not include details indicating application has relevant experience that meets the above: 0 points</t>
  </si>
  <si>
    <r>
      <rPr>
        <b/>
        <sz val="11"/>
        <color theme="1"/>
        <rFont val="Aptos Narrow"/>
        <family val="2"/>
        <scheme val="minor"/>
      </rPr>
      <t>If tenant-based transitional housing:</t>
    </r>
    <r>
      <rPr>
        <sz val="11"/>
        <color theme="1"/>
        <rFont val="Aptos Narrow"/>
        <family val="2"/>
        <scheme val="minor"/>
      </rPr>
      <t xml:space="preserve">
Project plan includes a description of how project staff will help participants find housing and how it will evaluate itself to ensure that TH move-in is within 15 days of intake or less: 15 points
Project plan includes a description of how a third party, but not staff funded by the project, will help participants find housing and how it will evaluate itself to ensure that TH move-in is within 15 days of intake or less: 12 points
Project plan includes a description of how participants will be assisted in finding housing, but it is vague and incomplete; plan for evaluation to ensure housing move-ins within 15 days of intake is clear and comprehensive: 6 points
Less than the above: 0 points
</t>
    </r>
    <r>
      <rPr>
        <b/>
        <sz val="11"/>
        <color theme="1"/>
        <rFont val="Aptos Narrow"/>
        <family val="2"/>
        <scheme val="minor"/>
      </rPr>
      <t xml:space="preserve">If housing in the proposed project will be leased or owned by the Applicant: </t>
    </r>
    <r>
      <rPr>
        <sz val="11"/>
        <color theme="1"/>
        <rFont val="Aptos Narrow"/>
        <family val="2"/>
        <scheme val="minor"/>
      </rPr>
      <t xml:space="preserve">
The application describes the type of housing (scattered site, single site, multiple sites with multiple units at each site) and the project's plan for control of the units within 30 days of project start; the project plan details how the project will ensure that TH move-ins occur within 15 days or less of intake: 15 points
The project plan details the type of housing, but it will take more than 30 days for site control; the project plan details how the project will ensure that TH move-ins occur within 15 days or less of intake: 12 points
The application includes a description of the housing and plan for unit control, but it is vague or incomplete; the project plan details how the project will ensure that TH move-ins occur within 15 days or less of intake: 6 points
Less than the above: 0 points</t>
    </r>
  </si>
  <si>
    <t xml:space="preserve">&gt;= 25% more people exited Street Outreach to PH in 2025 over 2024: 25 points
24-20%: 20 points
19-15%: 15 points
14-10%: 10 points
&lt;10%: 0 points
</t>
  </si>
  <si>
    <r>
      <t xml:space="preserve">Staff Scored. 
Percentage of beds in use, on average, throughout the year. 
Data Source: APR
Calculation: 
Average (Q07b Q1, Q2, Q3, Q4) / Total Number of Beds Funded
</t>
    </r>
    <r>
      <rPr>
        <b/>
        <sz val="11"/>
        <color theme="1"/>
        <rFont val="Aptos Narrow"/>
        <family val="2"/>
        <scheme val="minor"/>
      </rPr>
      <t xml:space="preserve">NOTE: </t>
    </r>
    <r>
      <rPr>
        <sz val="11"/>
        <color theme="1"/>
        <rFont val="Aptos Narrow"/>
        <family val="2"/>
        <scheme val="minor"/>
      </rPr>
      <t xml:space="preserve">Projects whose first CoC grant year started January 1, 2025 will be scored by the above or by ( Average (Q07b Q3,Q4) / Total Number of Beds Funded), whichever is higher. </t>
    </r>
  </si>
  <si>
    <r>
      <t xml:space="preserve">Staff Scored. 
Percentage of beds in use, on average, throughout the year. 
Data Source: APR
Calculation: 
Average (Q07b Q1, Q2, Q3, Q4) / Total Number of Beds Funded
</t>
    </r>
    <r>
      <rPr>
        <b/>
        <sz val="11"/>
        <color theme="1"/>
        <rFont val="Aptos Narrow"/>
        <family val="2"/>
        <scheme val="minor"/>
      </rPr>
      <t>NOTE</t>
    </r>
    <r>
      <rPr>
        <sz val="11"/>
        <color theme="1"/>
        <rFont val="Aptos Narrow"/>
        <family val="2"/>
        <scheme val="minor"/>
      </rPr>
      <t xml:space="preserve">: Projects whose first CoC grant year started January 1, 2025 will be scored by the above or by ( Average (Q07b Q3,Q4) / Total Number of Beds Funded), whichever is higher. </t>
    </r>
  </si>
  <si>
    <r>
      <t xml:space="preserve">Staff Scored. 
Percentage of beds in use, on average, throughout the year, in TH. 
Data Source: APR
Calculation: 
Average (Q07b Q1, Q2, Q3, Q4) / Total Number of Beds Funded
</t>
    </r>
    <r>
      <rPr>
        <b/>
        <sz val="11"/>
        <color theme="1"/>
        <rFont val="Aptos Narrow"/>
        <family val="2"/>
        <scheme val="minor"/>
      </rPr>
      <t>NOTE</t>
    </r>
    <r>
      <rPr>
        <sz val="11"/>
        <color theme="1"/>
        <rFont val="Aptos Narrow"/>
        <family val="2"/>
        <scheme val="minor"/>
      </rPr>
      <t xml:space="preserve">: Projects whose first CoC grant year started January 1, 2025 will be scored by the above or by ( Average (Q07b Q3,Q4) / Total Number of Beds Funded), whichever is higher. </t>
    </r>
  </si>
  <si>
    <r>
      <t xml:space="preserve">Staff Scored. 
Percentage of beds in use, on average, throughout the year, in RRH. 
Data Source: APR
Calculation: 
Average (Q07b Q1, Q2, Q3, Q4) / Total Number of Beds Funded
</t>
    </r>
    <r>
      <rPr>
        <b/>
        <sz val="11"/>
        <color theme="1"/>
        <rFont val="Aptos Narrow"/>
        <family val="2"/>
        <scheme val="minor"/>
      </rPr>
      <t>NOTE</t>
    </r>
    <r>
      <rPr>
        <sz val="11"/>
        <color theme="1"/>
        <rFont val="Aptos Narrow"/>
        <family val="2"/>
        <scheme val="minor"/>
      </rPr>
      <t xml:space="preserve">: Projects whose first CoC grant year started January 1, 2025 will be scored by the above or by ( Average (Q07b Q3,Q4) / Total Number of Beds Funded), whichever is higher.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</si>
</sst>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rgb="FF000000"/>
      <name val="Arial"/>
      <family val="2"/>
    </font>
    <font>
      <sz val="11"/>
      <color rgb="FF000000"/>
      <name val="Aptos Narrow"/>
    </font>
    <font>
      <b/>
      <sz val="11"/>
      <color rgb="FF000000"/>
      <name val="Aptos Narrow"/>
    </font>
  </fonts>
  <fills count="3">
    <fill>
      <patternFill patternType="none"/>
    </fill>
    <fill>
      <patternFill patternType="gray125"/>
    </fill>
    <fill>
      <patternFill patternType="solid">
        <fgColor rgb="FF559B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49">
    <xf numFmtId="0" fontId="0" fillId="0" borderId="0" xfId="0"/>
    <xf numFmtId="0" fontId="0" fillId="0" borderId="0" xfId="0" applyAlignment="1">
      <alignment wrapText="1"/>
    </xf>
    <xf numFmtId="0" fontId="0" fillId="0" borderId="1" xfId="0" applyBorder="1" applyAlignment="1">
      <alignment horizontal="left"/>
    </xf>
    <xf numFmtId="0" fontId="3" fillId="0" borderId="1" xfId="0" applyFont="1" applyBorder="1" applyAlignment="1">
      <alignment horizontal="left" vertical="center" wrapText="1"/>
    </xf>
    <xf numFmtId="0" fontId="0" fillId="0" borderId="1" xfId="0" applyBorder="1" applyAlignment="1">
      <alignment horizontal="left" wrapText="1"/>
    </xf>
    <xf numFmtId="0" fontId="2" fillId="0" borderId="2" xfId="0" applyFont="1" applyBorder="1" applyAlignment="1">
      <alignment horizontal="left"/>
    </xf>
    <xf numFmtId="0" fontId="3" fillId="0" borderId="3" xfId="0" applyFont="1" applyBorder="1" applyAlignment="1">
      <alignment horizontal="left" vertical="center" wrapText="1"/>
    </xf>
    <xf numFmtId="0" fontId="0" fillId="0" borderId="3" xfId="0" applyBorder="1" applyAlignment="1">
      <alignment horizontal="left" wrapText="1"/>
    </xf>
    <xf numFmtId="0" fontId="0" fillId="0" borderId="3" xfId="0" applyBorder="1" applyAlignment="1">
      <alignment horizontal="left"/>
    </xf>
    <xf numFmtId="0" fontId="2" fillId="2" borderId="0" xfId="0" applyFont="1" applyFill="1" applyAlignment="1">
      <alignment horizontal="left"/>
    </xf>
    <xf numFmtId="0" fontId="3" fillId="0" borderId="2" xfId="0" applyFont="1" applyBorder="1" applyAlignment="1">
      <alignment horizontal="left" vertical="center" wrapText="1"/>
    </xf>
    <xf numFmtId="0" fontId="0" fillId="0" borderId="2" xfId="0" applyBorder="1" applyAlignment="1">
      <alignment horizontal="left" wrapText="1"/>
    </xf>
    <xf numFmtId="0" fontId="0" fillId="0" borderId="2" xfId="0" applyBorder="1" applyAlignment="1">
      <alignment horizontal="left"/>
    </xf>
    <xf numFmtId="0" fontId="2" fillId="2" borderId="0" xfId="0" applyFont="1" applyFill="1" applyAlignment="1">
      <alignment horizontal="center"/>
    </xf>
    <xf numFmtId="0" fontId="2" fillId="2" borderId="0" xfId="0" applyFont="1" applyFill="1"/>
    <xf numFmtId="0" fontId="2" fillId="0" borderId="2" xfId="0" applyFont="1" applyBorder="1" applyAlignment="1">
      <alignment horizontal="left" wrapText="1"/>
    </xf>
    <xf numFmtId="0" fontId="2" fillId="2" borderId="0" xfId="0" applyFont="1" applyFill="1" applyAlignment="1">
      <alignment horizontal="left" wrapText="1"/>
    </xf>
    <xf numFmtId="0" fontId="2" fillId="2" borderId="0" xfId="0" applyFont="1" applyFill="1" applyAlignment="1">
      <alignment horizontal="center" wrapText="1"/>
    </xf>
    <xf numFmtId="0" fontId="2" fillId="2" borderId="0" xfId="0" applyFont="1" applyFill="1" applyAlignment="1">
      <alignment wrapText="1"/>
    </xf>
    <xf numFmtId="0" fontId="2" fillId="0" borderId="2" xfId="0" applyFont="1" applyBorder="1" applyAlignment="1">
      <alignment horizontal="left" vertical="center"/>
    </xf>
    <xf numFmtId="0" fontId="2" fillId="2" borderId="0" xfId="0" applyFont="1" applyFill="1" applyAlignment="1">
      <alignment horizontal="left" vertical="center"/>
    </xf>
    <xf numFmtId="0" fontId="0" fillId="0" borderId="3" xfId="0" applyBorder="1" applyAlignment="1">
      <alignment horizontal="left"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2" fillId="2" borderId="0" xfId="0" applyFont="1" applyFill="1" applyAlignment="1">
      <alignment horizontal="center" vertical="center"/>
    </xf>
    <xf numFmtId="0" fontId="2" fillId="2" borderId="0" xfId="0" applyFont="1" applyFill="1" applyAlignment="1">
      <alignment vertical="center"/>
    </xf>
    <xf numFmtId="0" fontId="0" fillId="0" borderId="0" xfId="0" applyAlignment="1">
      <alignment vertical="center"/>
    </xf>
    <xf numFmtId="0" fontId="0" fillId="2" borderId="0" xfId="0" applyFill="1"/>
    <xf numFmtId="0" fontId="0" fillId="2" borderId="0" xfId="0" applyFill="1" applyAlignment="1">
      <alignment wrapText="1"/>
    </xf>
    <xf numFmtId="0" fontId="0" fillId="2" borderId="0" xfId="0" applyFill="1" applyAlignment="1">
      <alignment horizontal="right" vertical="center"/>
    </xf>
    <xf numFmtId="9" fontId="0" fillId="0" borderId="3" xfId="1" applyFont="1" applyBorder="1" applyAlignment="1">
      <alignment horizontal="left"/>
    </xf>
    <xf numFmtId="9" fontId="2" fillId="2" borderId="0" xfId="1" applyFont="1" applyFill="1" applyBorder="1" applyAlignment="1">
      <alignment horizontal="center"/>
    </xf>
    <xf numFmtId="9" fontId="2" fillId="2" borderId="0" xfId="1" applyFont="1" applyFill="1" applyBorder="1" applyAlignment="1"/>
    <xf numFmtId="0" fontId="3" fillId="0" borderId="4" xfId="0" applyFont="1" applyBorder="1" applyAlignment="1">
      <alignment horizontal="left" vertical="center" wrapText="1"/>
    </xf>
    <xf numFmtId="0" fontId="0" fillId="0" borderId="4" xfId="0" applyBorder="1" applyAlignment="1">
      <alignment horizontal="left"/>
    </xf>
    <xf numFmtId="0" fontId="2" fillId="2" borderId="0" xfId="0" applyFont="1" applyFill="1" applyAlignment="1">
      <alignment horizontal="right" vertical="center"/>
    </xf>
    <xf numFmtId="9" fontId="0" fillId="0" borderId="1" xfId="1" applyFont="1" applyFill="1" applyBorder="1" applyAlignment="1">
      <alignment horizontal="left"/>
    </xf>
    <xf numFmtId="0" fontId="4" fillId="0" borderId="1" xfId="0" applyFont="1" applyBorder="1" applyAlignment="1">
      <alignment horizontal="left" vertical="center" wrapText="1"/>
    </xf>
    <xf numFmtId="0" fontId="0" fillId="0" borderId="3" xfId="0" applyBorder="1" applyAlignment="1">
      <alignment horizontal="left" vertical="center"/>
    </xf>
    <xf numFmtId="9" fontId="0" fillId="0" borderId="3" xfId="1" applyFont="1" applyFill="1" applyBorder="1" applyAlignment="1">
      <alignment horizontal="left" vertical="center"/>
    </xf>
    <xf numFmtId="9" fontId="0" fillId="0" borderId="3" xfId="1" applyFont="1" applyBorder="1" applyAlignment="1">
      <alignment horizontal="left" vertical="center"/>
    </xf>
    <xf numFmtId="0" fontId="0" fillId="0" borderId="1" xfId="0" applyBorder="1" applyAlignment="1">
      <alignment horizontal="left" vertical="center"/>
    </xf>
    <xf numFmtId="0" fontId="4" fillId="0" borderId="3" xfId="0" applyFont="1" applyBorder="1" applyAlignment="1">
      <alignment horizontal="left" vertical="center" wrapText="1"/>
    </xf>
    <xf numFmtId="0" fontId="0" fillId="0" borderId="2" xfId="0" applyBorder="1" applyAlignment="1">
      <alignment horizontal="left" vertical="center"/>
    </xf>
    <xf numFmtId="0" fontId="0" fillId="0" borderId="0" xfId="0" applyAlignment="1">
      <alignment horizontal="left" vertical="center"/>
    </xf>
    <xf numFmtId="9" fontId="0" fillId="0" borderId="1" xfId="1" applyFont="1" applyFill="1" applyBorder="1" applyAlignment="1">
      <alignment horizontal="left" vertical="center"/>
    </xf>
    <xf numFmtId="9" fontId="0" fillId="0" borderId="1" xfId="1" applyFont="1" applyBorder="1" applyAlignment="1">
      <alignment horizontal="left" vertical="center"/>
    </xf>
    <xf numFmtId="0" fontId="2" fillId="2" borderId="0" xfId="0" applyFont="1" applyFill="1" applyAlignment="1">
      <alignment vertical="center" wrapText="1"/>
    </xf>
    <xf numFmtId="9" fontId="2" fillId="2" borderId="0" xfId="1" applyFont="1" applyFill="1" applyBorder="1" applyAlignment="1">
      <alignment vertical="center"/>
    </xf>
  </cellXfs>
  <cellStyles count="2">
    <cellStyle name="Normal" xfId="0" builtinId="0"/>
    <cellStyle name="Percent" xfId="1" builtinId="5"/>
  </cellStyles>
  <dxfs count="0"/>
  <tableStyles count="0" defaultTableStyle="TableStyleMedium2" defaultPivotStyle="PivotStyleLight16"/>
  <colors>
    <mruColors>
      <color rgb="FF559B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CB266-A7E8-4C94-86CF-1A97AC1BCCA3}">
  <dimension ref="A1:E21"/>
  <sheetViews>
    <sheetView workbookViewId="0">
      <selection activeCell="C16" sqref="C16"/>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20" x14ac:dyDescent="0.25">
      <c r="A3" s="6" t="s">
        <v>6</v>
      </c>
      <c r="B3" s="21" t="s">
        <v>7</v>
      </c>
      <c r="C3" s="21" t="s">
        <v>184</v>
      </c>
      <c r="D3" s="38">
        <v>15</v>
      </c>
      <c r="E3" s="40">
        <f t="shared" ref="E3:E8" si="0">D3/$D$21</f>
        <v>0.125</v>
      </c>
    </row>
    <row r="4" spans="1:5" ht="90" x14ac:dyDescent="0.25">
      <c r="A4" s="3" t="s">
        <v>8</v>
      </c>
      <c r="B4" s="22" t="s">
        <v>7</v>
      </c>
      <c r="C4" s="22" t="s">
        <v>185</v>
      </c>
      <c r="D4" s="41">
        <v>10</v>
      </c>
      <c r="E4" s="40">
        <f t="shared" si="0"/>
        <v>8.3333333333333329E-2</v>
      </c>
    </row>
    <row r="5" spans="1:5" ht="360" x14ac:dyDescent="0.25">
      <c r="A5" s="6" t="s">
        <v>9</v>
      </c>
      <c r="B5" s="21" t="s">
        <v>7</v>
      </c>
      <c r="C5" s="21" t="s">
        <v>193</v>
      </c>
      <c r="D5" s="38">
        <v>10</v>
      </c>
      <c r="E5" s="40">
        <f t="shared" si="0"/>
        <v>8.3333333333333329E-2</v>
      </c>
    </row>
    <row r="6" spans="1:5" ht="60" x14ac:dyDescent="0.25">
      <c r="A6" s="3" t="s">
        <v>10</v>
      </c>
      <c r="B6" s="22" t="s">
        <v>7</v>
      </c>
      <c r="C6" s="22" t="s">
        <v>186</v>
      </c>
      <c r="D6" s="41">
        <v>10</v>
      </c>
      <c r="E6" s="40">
        <f t="shared" si="0"/>
        <v>8.3333333333333329E-2</v>
      </c>
    </row>
    <row r="7" spans="1:5" ht="75" x14ac:dyDescent="0.25">
      <c r="A7" s="3" t="s">
        <v>11</v>
      </c>
      <c r="B7" s="22" t="s">
        <v>7</v>
      </c>
      <c r="C7" s="22" t="s">
        <v>12</v>
      </c>
      <c r="D7" s="41">
        <v>2</v>
      </c>
      <c r="E7" s="46">
        <f t="shared" si="0"/>
        <v>1.6666666666666666E-2</v>
      </c>
    </row>
    <row r="8" spans="1:5" ht="105" x14ac:dyDescent="0.25">
      <c r="A8" s="3" t="s">
        <v>194</v>
      </c>
      <c r="B8" s="22" t="s">
        <v>7</v>
      </c>
      <c r="C8" s="22" t="s">
        <v>195</v>
      </c>
      <c r="D8" s="41">
        <v>8</v>
      </c>
      <c r="E8" s="46">
        <f t="shared" si="0"/>
        <v>6.6666666666666666E-2</v>
      </c>
    </row>
    <row r="9" spans="1:5" x14ac:dyDescent="0.25">
      <c r="A9" s="25" t="s">
        <v>196</v>
      </c>
      <c r="B9" s="47"/>
      <c r="C9" s="25"/>
      <c r="D9" s="25"/>
      <c r="E9" s="48"/>
    </row>
    <row r="10" spans="1:5" ht="207" customHeight="1" x14ac:dyDescent="0.25">
      <c r="A10" s="6" t="s">
        <v>15</v>
      </c>
      <c r="B10" s="21" t="s">
        <v>16</v>
      </c>
      <c r="C10" s="21" t="s">
        <v>197</v>
      </c>
      <c r="D10" s="38">
        <v>10</v>
      </c>
      <c r="E10" s="40">
        <f>D10/$D$21</f>
        <v>8.3333333333333329E-2</v>
      </c>
    </row>
    <row r="11" spans="1:5" ht="90" x14ac:dyDescent="0.25">
      <c r="A11" s="6" t="s">
        <v>18</v>
      </c>
      <c r="B11" s="21" t="s">
        <v>19</v>
      </c>
      <c r="C11" s="21" t="s">
        <v>39</v>
      </c>
      <c r="D11" s="38">
        <v>5</v>
      </c>
      <c r="E11" s="40">
        <f>D11/$D$21</f>
        <v>4.1666666666666664E-2</v>
      </c>
    </row>
    <row r="12" spans="1:5" ht="90" x14ac:dyDescent="0.25">
      <c r="A12" s="3" t="s">
        <v>21</v>
      </c>
      <c r="B12" s="22" t="s">
        <v>22</v>
      </c>
      <c r="C12" s="22" t="s">
        <v>23</v>
      </c>
      <c r="D12" s="41">
        <v>10</v>
      </c>
      <c r="E12" s="45">
        <f>D12/$D$21</f>
        <v>8.3333333333333329E-2</v>
      </c>
    </row>
    <row r="13" spans="1:5" ht="195" x14ac:dyDescent="0.25">
      <c r="A13" s="3" t="s">
        <v>24</v>
      </c>
      <c r="B13" s="22" t="s">
        <v>7</v>
      </c>
      <c r="C13" s="22" t="s">
        <v>188</v>
      </c>
      <c r="D13" s="41">
        <v>10</v>
      </c>
      <c r="E13" s="45">
        <f>D13/$D$21</f>
        <v>8.3333333333333329E-2</v>
      </c>
    </row>
    <row r="14" spans="1:5" x14ac:dyDescent="0.25">
      <c r="A14" s="25" t="s">
        <v>25</v>
      </c>
      <c r="B14" s="47"/>
      <c r="C14" s="25"/>
      <c r="D14" s="25"/>
      <c r="E14" s="48"/>
    </row>
    <row r="15" spans="1:5" ht="90" x14ac:dyDescent="0.25">
      <c r="A15" s="6" t="s">
        <v>26</v>
      </c>
      <c r="B15" s="21" t="s">
        <v>7</v>
      </c>
      <c r="C15" s="21" t="s">
        <v>27</v>
      </c>
      <c r="D15" s="38">
        <v>5</v>
      </c>
      <c r="E15" s="40">
        <f>D15/$D$21</f>
        <v>4.1666666666666664E-2</v>
      </c>
    </row>
    <row r="16" spans="1:5" ht="135" x14ac:dyDescent="0.25">
      <c r="A16" s="6" t="s">
        <v>40</v>
      </c>
      <c r="B16" s="21" t="s">
        <v>7</v>
      </c>
      <c r="C16" s="21" t="s">
        <v>198</v>
      </c>
      <c r="D16" s="38">
        <v>5</v>
      </c>
      <c r="E16" s="40">
        <f>D16/$D$21</f>
        <v>4.1666666666666664E-2</v>
      </c>
    </row>
    <row r="17" spans="1:5" ht="60" x14ac:dyDescent="0.25">
      <c r="A17" s="3" t="s">
        <v>41</v>
      </c>
      <c r="B17" s="22" t="s">
        <v>7</v>
      </c>
      <c r="C17" s="22" t="s">
        <v>29</v>
      </c>
      <c r="D17" s="41">
        <v>5</v>
      </c>
      <c r="E17" s="40">
        <f>D17/$D$21</f>
        <v>4.1666666666666664E-2</v>
      </c>
    </row>
    <row r="18" spans="1:5" ht="90" x14ac:dyDescent="0.25">
      <c r="A18" s="3" t="s">
        <v>42</v>
      </c>
      <c r="B18" s="22" t="s">
        <v>31</v>
      </c>
      <c r="C18" s="22" t="s">
        <v>32</v>
      </c>
      <c r="D18" s="41">
        <v>5</v>
      </c>
      <c r="E18" s="40">
        <f>D18/$D$21</f>
        <v>4.1666666666666664E-2</v>
      </c>
    </row>
    <row r="19" spans="1:5" ht="60" x14ac:dyDescent="0.25">
      <c r="A19" s="3" t="s">
        <v>43</v>
      </c>
      <c r="B19" s="22" t="s">
        <v>7</v>
      </c>
      <c r="C19" s="22" t="s">
        <v>34</v>
      </c>
      <c r="D19" s="41">
        <v>5</v>
      </c>
      <c r="E19" s="40">
        <f t="shared" ref="E19" si="1">D19/$D$21</f>
        <v>4.1666666666666664E-2</v>
      </c>
    </row>
    <row r="20" spans="1:5" ht="150" customHeight="1" x14ac:dyDescent="0.25">
      <c r="A20" s="3" t="s">
        <v>44</v>
      </c>
      <c r="B20" s="22" t="s">
        <v>36</v>
      </c>
      <c r="C20" s="22" t="s">
        <v>45</v>
      </c>
      <c r="D20" s="41">
        <v>5</v>
      </c>
      <c r="E20" s="40">
        <f>D20/$D$21</f>
        <v>4.1666666666666664E-2</v>
      </c>
    </row>
    <row r="21" spans="1:5" x14ac:dyDescent="0.25">
      <c r="A21" s="27"/>
      <c r="B21" s="28"/>
      <c r="C21" s="29" t="s">
        <v>38</v>
      </c>
      <c r="D21">
        <f>SUM(D3:D20)</f>
        <v>120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55F60-5F87-4AAD-BF2F-D871EBDA187C}">
  <dimension ref="A1:E20"/>
  <sheetViews>
    <sheetView topLeftCell="A17" workbookViewId="0">
      <selection activeCell="D15" sqref="D15:D19"/>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20" x14ac:dyDescent="0.25">
      <c r="A3" s="6" t="s">
        <v>6</v>
      </c>
      <c r="B3" s="21" t="s">
        <v>7</v>
      </c>
      <c r="C3" s="21" t="s">
        <v>184</v>
      </c>
      <c r="D3" s="38">
        <v>15</v>
      </c>
      <c r="E3" s="40">
        <f t="shared" ref="E3:E8" si="0">D3/$D$20</f>
        <v>0.125</v>
      </c>
    </row>
    <row r="4" spans="1:5" ht="90" x14ac:dyDescent="0.25">
      <c r="A4" s="3" t="s">
        <v>8</v>
      </c>
      <c r="B4" s="22" t="s">
        <v>7</v>
      </c>
      <c r="C4" s="22" t="s">
        <v>185</v>
      </c>
      <c r="D4" s="41">
        <v>10</v>
      </c>
      <c r="E4" s="40">
        <f t="shared" si="0"/>
        <v>8.3333333333333329E-2</v>
      </c>
    </row>
    <row r="5" spans="1:5" ht="360" x14ac:dyDescent="0.25">
      <c r="A5" s="6" t="s">
        <v>9</v>
      </c>
      <c r="B5" s="21" t="s">
        <v>7</v>
      </c>
      <c r="C5" s="21" t="s">
        <v>189</v>
      </c>
      <c r="D5" s="38">
        <v>15</v>
      </c>
      <c r="E5" s="40">
        <f t="shared" si="0"/>
        <v>0.125</v>
      </c>
    </row>
    <row r="6" spans="1:5" ht="60" x14ac:dyDescent="0.25">
      <c r="A6" s="3" t="s">
        <v>10</v>
      </c>
      <c r="B6" s="22" t="s">
        <v>7</v>
      </c>
      <c r="C6" s="22" t="s">
        <v>186</v>
      </c>
      <c r="D6" s="41">
        <v>10</v>
      </c>
      <c r="E6" s="40">
        <f t="shared" si="0"/>
        <v>8.3333333333333329E-2</v>
      </c>
    </row>
    <row r="7" spans="1:5" ht="75" x14ac:dyDescent="0.25">
      <c r="A7" s="3" t="s">
        <v>11</v>
      </c>
      <c r="B7" s="22" t="s">
        <v>7</v>
      </c>
      <c r="C7" s="22" t="s">
        <v>12</v>
      </c>
      <c r="D7" s="41">
        <v>2</v>
      </c>
      <c r="E7" s="46">
        <f t="shared" si="0"/>
        <v>1.6666666666666666E-2</v>
      </c>
    </row>
    <row r="8" spans="1:5" ht="105" x14ac:dyDescent="0.25">
      <c r="A8" s="3" t="s">
        <v>13</v>
      </c>
      <c r="B8" s="22" t="s">
        <v>7</v>
      </c>
      <c r="C8" s="22" t="s">
        <v>187</v>
      </c>
      <c r="D8" s="41">
        <v>8</v>
      </c>
      <c r="E8" s="46">
        <f t="shared" si="0"/>
        <v>6.6666666666666666E-2</v>
      </c>
    </row>
    <row r="9" spans="1:5" x14ac:dyDescent="0.25">
      <c r="A9" s="14" t="s">
        <v>14</v>
      </c>
      <c r="B9" s="18"/>
      <c r="C9" s="25"/>
      <c r="D9" s="14"/>
      <c r="E9" s="32"/>
    </row>
    <row r="10" spans="1:5" ht="208.5" customHeight="1" x14ac:dyDescent="0.25">
      <c r="A10" s="6" t="s">
        <v>15</v>
      </c>
      <c r="B10" s="21" t="s">
        <v>16</v>
      </c>
      <c r="C10" s="21" t="s">
        <v>17</v>
      </c>
      <c r="D10" s="38">
        <v>10</v>
      </c>
      <c r="E10" s="40">
        <f>D10/$D$20</f>
        <v>8.3333333333333329E-2</v>
      </c>
    </row>
    <row r="11" spans="1:5" ht="75" x14ac:dyDescent="0.25">
      <c r="A11" s="6" t="s">
        <v>18</v>
      </c>
      <c r="B11" s="21" t="s">
        <v>19</v>
      </c>
      <c r="C11" s="21" t="s">
        <v>20</v>
      </c>
      <c r="D11" s="38">
        <v>5</v>
      </c>
      <c r="E11" s="40">
        <f>D11/$D$20</f>
        <v>4.1666666666666664E-2</v>
      </c>
    </row>
    <row r="12" spans="1:5" ht="90" x14ac:dyDescent="0.25">
      <c r="A12" s="3" t="s">
        <v>21</v>
      </c>
      <c r="B12" s="22" t="s">
        <v>22</v>
      </c>
      <c r="C12" s="22" t="s">
        <v>23</v>
      </c>
      <c r="D12" s="41">
        <v>10</v>
      </c>
      <c r="E12" s="45">
        <f>D12/$D$20</f>
        <v>8.3333333333333329E-2</v>
      </c>
    </row>
    <row r="13" spans="1:5" ht="195" x14ac:dyDescent="0.25">
      <c r="A13" s="3" t="s">
        <v>24</v>
      </c>
      <c r="B13" s="22" t="s">
        <v>7</v>
      </c>
      <c r="C13" s="22" t="s">
        <v>188</v>
      </c>
      <c r="D13" s="41">
        <v>10</v>
      </c>
      <c r="E13" s="45">
        <f>D13/$D$20</f>
        <v>8.3333333333333329E-2</v>
      </c>
    </row>
    <row r="14" spans="1:5" x14ac:dyDescent="0.25">
      <c r="A14" s="14" t="s">
        <v>25</v>
      </c>
      <c r="B14" s="18"/>
      <c r="C14" s="25"/>
      <c r="D14" s="14"/>
      <c r="E14" s="32"/>
    </row>
    <row r="15" spans="1:5" ht="90" x14ac:dyDescent="0.25">
      <c r="A15" s="6" t="s">
        <v>26</v>
      </c>
      <c r="B15" s="21" t="s">
        <v>7</v>
      </c>
      <c r="C15" s="21" t="s">
        <v>27</v>
      </c>
      <c r="D15" s="38">
        <v>5</v>
      </c>
      <c r="E15" s="40">
        <f>D15/$D$20</f>
        <v>4.1666666666666664E-2</v>
      </c>
    </row>
    <row r="16" spans="1:5" ht="60" x14ac:dyDescent="0.25">
      <c r="A16" s="3" t="s">
        <v>28</v>
      </c>
      <c r="B16" s="22" t="s">
        <v>7</v>
      </c>
      <c r="C16" s="22" t="s">
        <v>29</v>
      </c>
      <c r="D16" s="41">
        <v>5</v>
      </c>
      <c r="E16" s="40">
        <f>D16/$D$20</f>
        <v>4.1666666666666664E-2</v>
      </c>
    </row>
    <row r="17" spans="1:5" ht="90" x14ac:dyDescent="0.25">
      <c r="A17" s="3" t="s">
        <v>30</v>
      </c>
      <c r="B17" s="22" t="s">
        <v>31</v>
      </c>
      <c r="C17" s="22" t="s">
        <v>32</v>
      </c>
      <c r="D17" s="41">
        <v>5</v>
      </c>
      <c r="E17" s="40">
        <f>D17/$D$20</f>
        <v>4.1666666666666664E-2</v>
      </c>
    </row>
    <row r="18" spans="1:5" ht="60" x14ac:dyDescent="0.25">
      <c r="A18" s="3" t="s">
        <v>33</v>
      </c>
      <c r="B18" s="22" t="s">
        <v>7</v>
      </c>
      <c r="C18" s="22" t="s">
        <v>34</v>
      </c>
      <c r="D18" s="41">
        <v>5</v>
      </c>
      <c r="E18" s="40">
        <f t="shared" ref="E18" si="1">D18/$D$20</f>
        <v>4.1666666666666664E-2</v>
      </c>
    </row>
    <row r="19" spans="1:5" ht="195" x14ac:dyDescent="0.25">
      <c r="A19" s="3" t="s">
        <v>35</v>
      </c>
      <c r="B19" s="22" t="s">
        <v>36</v>
      </c>
      <c r="C19" s="22" t="s">
        <v>37</v>
      </c>
      <c r="D19" s="41">
        <v>5</v>
      </c>
      <c r="E19" s="40">
        <f>D19/$D$20</f>
        <v>4.1666666666666664E-2</v>
      </c>
    </row>
    <row r="20" spans="1:5" x14ac:dyDescent="0.25">
      <c r="A20" s="27"/>
      <c r="B20" s="28"/>
      <c r="C20" s="29" t="s">
        <v>38</v>
      </c>
      <c r="D20">
        <f>SUM(D3:D19)</f>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15D4F-AE7C-4927-A67A-D77A91531F91}">
  <dimension ref="A1:E20"/>
  <sheetViews>
    <sheetView topLeftCell="A13" workbookViewId="0">
      <selection activeCell="C15" sqref="C15"/>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20" x14ac:dyDescent="0.25">
      <c r="A3" s="6" t="s">
        <v>6</v>
      </c>
      <c r="B3" s="21" t="s">
        <v>7</v>
      </c>
      <c r="C3" s="21" t="s">
        <v>184</v>
      </c>
      <c r="D3" s="38">
        <v>15</v>
      </c>
      <c r="E3" s="40">
        <f>D3/$D$20</f>
        <v>0.125</v>
      </c>
    </row>
    <row r="4" spans="1:5" ht="90" x14ac:dyDescent="0.25">
      <c r="A4" s="3" t="s">
        <v>8</v>
      </c>
      <c r="B4" s="22" t="s">
        <v>7</v>
      </c>
      <c r="C4" s="22" t="s">
        <v>46</v>
      </c>
      <c r="D4" s="41">
        <v>10</v>
      </c>
      <c r="E4" s="40">
        <f>D4/$D$20</f>
        <v>8.3333333333333329E-2</v>
      </c>
    </row>
    <row r="5" spans="1:5" ht="60" x14ac:dyDescent="0.25">
      <c r="A5" s="3" t="s">
        <v>47</v>
      </c>
      <c r="B5" s="22" t="s">
        <v>7</v>
      </c>
      <c r="C5" s="22" t="s">
        <v>186</v>
      </c>
      <c r="D5" s="41">
        <v>10</v>
      </c>
      <c r="E5" s="40">
        <f>D5/$D$20</f>
        <v>8.3333333333333329E-2</v>
      </c>
    </row>
    <row r="6" spans="1:5" ht="75" x14ac:dyDescent="0.25">
      <c r="A6" s="3" t="s">
        <v>48</v>
      </c>
      <c r="B6" s="22" t="s">
        <v>7</v>
      </c>
      <c r="C6" s="22" t="s">
        <v>12</v>
      </c>
      <c r="D6" s="41">
        <v>2</v>
      </c>
      <c r="E6" s="46">
        <f>D6/$D$20</f>
        <v>1.6666666666666666E-2</v>
      </c>
    </row>
    <row r="7" spans="1:5" ht="105" x14ac:dyDescent="0.25">
      <c r="A7" s="3" t="s">
        <v>199</v>
      </c>
      <c r="B7" s="22" t="s">
        <v>7</v>
      </c>
      <c r="C7" s="22" t="s">
        <v>200</v>
      </c>
      <c r="D7" s="41">
        <v>8</v>
      </c>
      <c r="E7" s="46">
        <f>D7/$D$20</f>
        <v>6.6666666666666666E-2</v>
      </c>
    </row>
    <row r="8" spans="1:5" x14ac:dyDescent="0.25">
      <c r="A8" s="14" t="s">
        <v>196</v>
      </c>
      <c r="B8" s="18"/>
      <c r="C8" s="25"/>
      <c r="D8" s="14"/>
      <c r="E8" s="32"/>
    </row>
    <row r="9" spans="1:5" ht="215.25" customHeight="1" x14ac:dyDescent="0.25">
      <c r="A9" s="6" t="s">
        <v>15</v>
      </c>
      <c r="B9" s="21" t="s">
        <v>16</v>
      </c>
      <c r="C9" s="21" t="s">
        <v>201</v>
      </c>
      <c r="D9" s="38">
        <v>10</v>
      </c>
      <c r="E9" s="40">
        <f>D9/$D$20</f>
        <v>8.3333333333333329E-2</v>
      </c>
    </row>
    <row r="10" spans="1:5" ht="90" x14ac:dyDescent="0.25">
      <c r="A10" s="6" t="s">
        <v>18</v>
      </c>
      <c r="B10" s="21" t="s">
        <v>19</v>
      </c>
      <c r="C10" s="21" t="s">
        <v>39</v>
      </c>
      <c r="D10" s="38">
        <v>5</v>
      </c>
      <c r="E10" s="40">
        <f>D10/$D$20</f>
        <v>4.1666666666666664E-2</v>
      </c>
    </row>
    <row r="11" spans="1:5" ht="90" x14ac:dyDescent="0.25">
      <c r="A11" s="3" t="s">
        <v>21</v>
      </c>
      <c r="B11" s="22" t="s">
        <v>22</v>
      </c>
      <c r="C11" s="22" t="s">
        <v>23</v>
      </c>
      <c r="D11" s="41">
        <v>10</v>
      </c>
      <c r="E11" s="45">
        <f>D11/$D$20</f>
        <v>8.3333333333333329E-2</v>
      </c>
    </row>
    <row r="12" spans="1:5" ht="195" x14ac:dyDescent="0.25">
      <c r="A12" s="3" t="s">
        <v>24</v>
      </c>
      <c r="B12" s="22" t="s">
        <v>7</v>
      </c>
      <c r="C12" s="22" t="s">
        <v>188</v>
      </c>
      <c r="D12" s="41">
        <v>10</v>
      </c>
      <c r="E12" s="45">
        <f>D12/$D$20</f>
        <v>8.3333333333333329E-2</v>
      </c>
    </row>
    <row r="13" spans="1:5" x14ac:dyDescent="0.25">
      <c r="A13" s="14" t="s">
        <v>25</v>
      </c>
      <c r="B13" s="18"/>
      <c r="C13" s="25"/>
      <c r="D13" s="14"/>
      <c r="E13" s="32"/>
    </row>
    <row r="14" spans="1:5" ht="90" x14ac:dyDescent="0.25">
      <c r="A14" s="6" t="s">
        <v>26</v>
      </c>
      <c r="B14" s="21" t="s">
        <v>7</v>
      </c>
      <c r="C14" s="21" t="s">
        <v>27</v>
      </c>
      <c r="D14" s="38">
        <v>5</v>
      </c>
      <c r="E14" s="40">
        <f>D14/$D$20</f>
        <v>4.1666666666666664E-2</v>
      </c>
    </row>
    <row r="15" spans="1:5" ht="360" x14ac:dyDescent="0.25">
      <c r="A15" s="6" t="s">
        <v>190</v>
      </c>
      <c r="B15" s="21" t="s">
        <v>7</v>
      </c>
      <c r="C15" s="21" t="s">
        <v>202</v>
      </c>
      <c r="D15" s="38">
        <v>15</v>
      </c>
      <c r="E15" s="40">
        <f>D15/$D$20</f>
        <v>0.125</v>
      </c>
    </row>
    <row r="16" spans="1:5" ht="60" x14ac:dyDescent="0.25">
      <c r="A16" s="3" t="s">
        <v>41</v>
      </c>
      <c r="B16" s="22" t="s">
        <v>7</v>
      </c>
      <c r="C16" s="22" t="s">
        <v>49</v>
      </c>
      <c r="D16" s="41">
        <v>5</v>
      </c>
      <c r="E16" s="40">
        <f>D16/$D$20</f>
        <v>4.1666666666666664E-2</v>
      </c>
    </row>
    <row r="17" spans="1:5" ht="90" x14ac:dyDescent="0.25">
      <c r="A17" s="3" t="s">
        <v>42</v>
      </c>
      <c r="B17" s="22" t="s">
        <v>31</v>
      </c>
      <c r="C17" s="22" t="s">
        <v>32</v>
      </c>
      <c r="D17" s="41">
        <v>5</v>
      </c>
      <c r="E17" s="40">
        <f>D17/$D$20</f>
        <v>4.1666666666666664E-2</v>
      </c>
    </row>
    <row r="18" spans="1:5" ht="198" customHeight="1" x14ac:dyDescent="0.25">
      <c r="A18" s="3" t="s">
        <v>43</v>
      </c>
      <c r="B18" s="22" t="s">
        <v>7</v>
      </c>
      <c r="C18" s="22" t="s">
        <v>34</v>
      </c>
      <c r="D18" s="41">
        <v>5</v>
      </c>
      <c r="E18" s="40">
        <f t="shared" ref="E18" si="0">D18/$D$20</f>
        <v>4.1666666666666664E-2</v>
      </c>
    </row>
    <row r="19" spans="1:5" ht="195" x14ac:dyDescent="0.25">
      <c r="A19" s="3" t="s">
        <v>123</v>
      </c>
      <c r="B19" s="22" t="s">
        <v>36</v>
      </c>
      <c r="C19" s="22" t="s">
        <v>51</v>
      </c>
      <c r="D19" s="41">
        <v>5</v>
      </c>
      <c r="E19" s="40">
        <f>D19/$D$20</f>
        <v>4.1666666666666664E-2</v>
      </c>
    </row>
    <row r="20" spans="1:5" x14ac:dyDescent="0.25">
      <c r="A20" s="27"/>
      <c r="B20" s="28"/>
      <c r="C20" s="29" t="s">
        <v>38</v>
      </c>
      <c r="D20">
        <f>SUM(D3:D19)</f>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674A6-CB74-4EDE-8079-EEA824FEE717}">
  <dimension ref="A1:E20"/>
  <sheetViews>
    <sheetView workbookViewId="0"/>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35" x14ac:dyDescent="0.25">
      <c r="A3" s="6" t="s">
        <v>52</v>
      </c>
      <c r="B3" s="21" t="s">
        <v>7</v>
      </c>
      <c r="C3" s="21" t="s">
        <v>53</v>
      </c>
      <c r="D3" s="38">
        <v>5</v>
      </c>
      <c r="E3" s="40">
        <f>D3/$D$20</f>
        <v>0.05</v>
      </c>
    </row>
    <row r="4" spans="1:5" ht="105" x14ac:dyDescent="0.25">
      <c r="A4" s="3" t="s">
        <v>54</v>
      </c>
      <c r="B4" s="22" t="s">
        <v>7</v>
      </c>
      <c r="C4" s="22" t="s">
        <v>175</v>
      </c>
      <c r="D4" s="41">
        <v>2</v>
      </c>
      <c r="E4" s="45">
        <f>D4/$D$20</f>
        <v>0.02</v>
      </c>
    </row>
    <row r="5" spans="1:5" ht="90" x14ac:dyDescent="0.25">
      <c r="A5" s="3" t="s">
        <v>55</v>
      </c>
      <c r="B5" s="22" t="s">
        <v>7</v>
      </c>
      <c r="C5" s="22" t="s">
        <v>180</v>
      </c>
      <c r="D5" s="41">
        <v>15</v>
      </c>
      <c r="E5" s="45">
        <f>D5/$D$20</f>
        <v>0.15</v>
      </c>
    </row>
    <row r="6" spans="1:5" ht="75" x14ac:dyDescent="0.25">
      <c r="A6" s="3" t="s">
        <v>56</v>
      </c>
      <c r="B6" s="22" t="s">
        <v>7</v>
      </c>
      <c r="C6" s="22" t="s">
        <v>154</v>
      </c>
      <c r="D6" s="41">
        <v>10</v>
      </c>
      <c r="E6" s="45">
        <f>D6/$D$20</f>
        <v>0.1</v>
      </c>
    </row>
    <row r="7" spans="1:5" x14ac:dyDescent="0.25">
      <c r="A7" s="14" t="s">
        <v>57</v>
      </c>
      <c r="B7" s="18"/>
      <c r="C7" s="25"/>
      <c r="D7" s="14"/>
      <c r="E7" s="32"/>
    </row>
    <row r="8" spans="1:5" ht="210" x14ac:dyDescent="0.25">
      <c r="A8" s="6" t="s">
        <v>15</v>
      </c>
      <c r="B8" s="21" t="s">
        <v>16</v>
      </c>
      <c r="C8" s="21" t="s">
        <v>58</v>
      </c>
      <c r="D8" s="38">
        <v>10</v>
      </c>
      <c r="E8" s="40">
        <f>D8/$D$20</f>
        <v>0.1</v>
      </c>
    </row>
    <row r="9" spans="1:5" ht="105" x14ac:dyDescent="0.25">
      <c r="A9" s="6" t="s">
        <v>18</v>
      </c>
      <c r="B9" s="21" t="s">
        <v>19</v>
      </c>
      <c r="C9" s="21" t="s">
        <v>59</v>
      </c>
      <c r="D9" s="38">
        <v>5</v>
      </c>
      <c r="E9" s="40">
        <f>D9/$D$20</f>
        <v>0.05</v>
      </c>
    </row>
    <row r="10" spans="1:5" ht="210" x14ac:dyDescent="0.25">
      <c r="A10" s="3" t="s">
        <v>60</v>
      </c>
      <c r="B10" s="22" t="s">
        <v>22</v>
      </c>
      <c r="C10" s="22" t="s">
        <v>61</v>
      </c>
      <c r="D10" s="41">
        <v>10</v>
      </c>
      <c r="E10" s="40">
        <f>D10/$D$20</f>
        <v>0.1</v>
      </c>
    </row>
    <row r="11" spans="1:5" x14ac:dyDescent="0.25">
      <c r="A11" s="14" t="s">
        <v>25</v>
      </c>
      <c r="B11" s="18"/>
      <c r="C11" s="25"/>
      <c r="D11" s="14"/>
      <c r="E11" s="32"/>
    </row>
    <row r="12" spans="1:5" ht="45" x14ac:dyDescent="0.25">
      <c r="A12" s="3" t="s">
        <v>62</v>
      </c>
      <c r="B12" s="22" t="s">
        <v>7</v>
      </c>
      <c r="C12" s="22" t="s">
        <v>182</v>
      </c>
      <c r="D12" s="41">
        <v>2</v>
      </c>
      <c r="E12" s="39">
        <f>D12/$D$20</f>
        <v>0.02</v>
      </c>
    </row>
    <row r="13" spans="1:5" ht="60" x14ac:dyDescent="0.25">
      <c r="A13" s="3" t="s">
        <v>63</v>
      </c>
      <c r="B13" s="22" t="s">
        <v>7</v>
      </c>
      <c r="C13" s="22" t="s">
        <v>183</v>
      </c>
      <c r="D13" s="41">
        <v>6</v>
      </c>
      <c r="E13" s="39">
        <f t="shared" ref="E13:E19" si="0">D13/$D$20</f>
        <v>0.06</v>
      </c>
    </row>
    <row r="14" spans="1:5" ht="90" x14ac:dyDescent="0.25">
      <c r="A14" s="3" t="s">
        <v>64</v>
      </c>
      <c r="B14" s="22" t="s">
        <v>7</v>
      </c>
      <c r="C14" s="22" t="s">
        <v>181</v>
      </c>
      <c r="D14" s="41">
        <v>10</v>
      </c>
      <c r="E14" s="40">
        <f t="shared" si="0"/>
        <v>0.1</v>
      </c>
    </row>
    <row r="15" spans="1:5" ht="150" x14ac:dyDescent="0.25">
      <c r="A15" s="3" t="s">
        <v>65</v>
      </c>
      <c r="B15" s="22" t="s">
        <v>19</v>
      </c>
      <c r="C15" s="22" t="s">
        <v>66</v>
      </c>
      <c r="D15" s="41">
        <v>5</v>
      </c>
      <c r="E15" s="40">
        <f t="shared" si="0"/>
        <v>0.05</v>
      </c>
    </row>
    <row r="16" spans="1:5" ht="105" x14ac:dyDescent="0.25">
      <c r="A16" s="3" t="s">
        <v>67</v>
      </c>
      <c r="B16" s="22" t="s">
        <v>19</v>
      </c>
      <c r="C16" s="22" t="s">
        <v>68</v>
      </c>
      <c r="D16" s="41">
        <v>5</v>
      </c>
      <c r="E16" s="40">
        <f t="shared" si="0"/>
        <v>0.05</v>
      </c>
    </row>
    <row r="17" spans="1:5" ht="75" x14ac:dyDescent="0.25">
      <c r="A17" s="3" t="s">
        <v>69</v>
      </c>
      <c r="B17" s="22" t="s">
        <v>19</v>
      </c>
      <c r="C17" s="22" t="s">
        <v>70</v>
      </c>
      <c r="D17" s="41">
        <v>5</v>
      </c>
      <c r="E17" s="40">
        <f t="shared" si="0"/>
        <v>0.05</v>
      </c>
    </row>
    <row r="18" spans="1:5" ht="105" x14ac:dyDescent="0.25">
      <c r="A18" s="3" t="s">
        <v>71</v>
      </c>
      <c r="B18" s="22" t="s">
        <v>7</v>
      </c>
      <c r="C18" s="22" t="s">
        <v>177</v>
      </c>
      <c r="D18" s="41">
        <v>5</v>
      </c>
      <c r="E18" s="40">
        <f t="shared" si="0"/>
        <v>0.05</v>
      </c>
    </row>
    <row r="19" spans="1:5" ht="75" x14ac:dyDescent="0.25">
      <c r="A19" s="3" t="s">
        <v>72</v>
      </c>
      <c r="B19" s="22" t="s">
        <v>7</v>
      </c>
      <c r="C19" s="22" t="s">
        <v>176</v>
      </c>
      <c r="D19" s="41">
        <v>5</v>
      </c>
      <c r="E19" s="40">
        <f t="shared" si="0"/>
        <v>0.05</v>
      </c>
    </row>
    <row r="20" spans="1:5" x14ac:dyDescent="0.25">
      <c r="A20" s="27"/>
      <c r="B20" s="28"/>
      <c r="C20" s="29" t="s">
        <v>38</v>
      </c>
      <c r="D20">
        <f>SUM(D3:D19)</f>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34E60-E20E-4376-9E90-513CE631F538}">
  <dimension ref="A1:E20"/>
  <sheetViews>
    <sheetView workbookViewId="0"/>
  </sheetViews>
  <sheetFormatPr defaultRowHeight="15" x14ac:dyDescent="0.25"/>
  <cols>
    <col min="1" max="1" width="61"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73</v>
      </c>
      <c r="B2" s="16"/>
      <c r="C2" s="20"/>
      <c r="D2" s="9"/>
      <c r="E2" s="9"/>
    </row>
    <row r="3" spans="1:5" ht="33.75" customHeight="1" x14ac:dyDescent="0.25">
      <c r="A3" s="6" t="s">
        <v>74</v>
      </c>
      <c r="B3" s="21" t="s">
        <v>7</v>
      </c>
      <c r="C3" s="21" t="s">
        <v>75</v>
      </c>
      <c r="D3" s="38">
        <v>0</v>
      </c>
      <c r="E3" s="40">
        <f>D3/$D$20</f>
        <v>0</v>
      </c>
    </row>
    <row r="4" spans="1:5" x14ac:dyDescent="0.25">
      <c r="A4" s="9" t="s">
        <v>76</v>
      </c>
      <c r="B4" s="16"/>
      <c r="C4" s="20"/>
      <c r="D4" s="9"/>
      <c r="E4" s="9"/>
    </row>
    <row r="5" spans="1:5" ht="105" x14ac:dyDescent="0.25">
      <c r="A5" s="6" t="s">
        <v>77</v>
      </c>
      <c r="B5" s="21" t="s">
        <v>7</v>
      </c>
      <c r="C5" s="21" t="s">
        <v>173</v>
      </c>
      <c r="D5" s="38">
        <v>10</v>
      </c>
      <c r="E5" s="40">
        <f>D5/$D$20</f>
        <v>0.125</v>
      </c>
    </row>
    <row r="6" spans="1:5" ht="120" x14ac:dyDescent="0.25">
      <c r="A6" s="6" t="s">
        <v>155</v>
      </c>
      <c r="B6" s="21" t="s">
        <v>7</v>
      </c>
      <c r="C6" s="21" t="s">
        <v>174</v>
      </c>
      <c r="D6" s="38">
        <v>10</v>
      </c>
      <c r="E6" s="40">
        <f>D6/$D$20</f>
        <v>0.125</v>
      </c>
    </row>
    <row r="7" spans="1:5" ht="75" x14ac:dyDescent="0.25">
      <c r="A7" s="6" t="s">
        <v>78</v>
      </c>
      <c r="B7" s="21" t="s">
        <v>7</v>
      </c>
      <c r="C7" s="21" t="s">
        <v>79</v>
      </c>
      <c r="D7" s="38">
        <v>5</v>
      </c>
      <c r="E7" s="40">
        <f>D7/$D$20</f>
        <v>6.25E-2</v>
      </c>
    </row>
    <row r="8" spans="1:5" ht="180" x14ac:dyDescent="0.25">
      <c r="A8" s="6" t="s">
        <v>80</v>
      </c>
      <c r="B8" s="21" t="s">
        <v>7</v>
      </c>
      <c r="C8" s="21" t="s">
        <v>81</v>
      </c>
      <c r="D8" s="38">
        <v>10</v>
      </c>
      <c r="E8" s="40">
        <f>D8/$D$20</f>
        <v>0.125</v>
      </c>
    </row>
    <row r="9" spans="1:5" x14ac:dyDescent="0.25">
      <c r="A9" s="14" t="s">
        <v>168</v>
      </c>
      <c r="B9" s="18"/>
      <c r="C9" s="25"/>
      <c r="D9" s="14"/>
      <c r="E9" s="32"/>
    </row>
    <row r="10" spans="1:5" ht="209.25" customHeight="1" x14ac:dyDescent="0.25">
      <c r="A10" s="6" t="s">
        <v>15</v>
      </c>
      <c r="B10" s="21" t="s">
        <v>82</v>
      </c>
      <c r="C10" s="21" t="s">
        <v>83</v>
      </c>
      <c r="D10" s="38">
        <v>10</v>
      </c>
      <c r="E10" s="40">
        <f>D10/$D$20</f>
        <v>0.125</v>
      </c>
    </row>
    <row r="11" spans="1:5" ht="105" x14ac:dyDescent="0.25">
      <c r="A11" s="6" t="s">
        <v>18</v>
      </c>
      <c r="B11" s="21" t="s">
        <v>19</v>
      </c>
      <c r="C11" s="21" t="s">
        <v>59</v>
      </c>
      <c r="D11" s="38">
        <v>5</v>
      </c>
      <c r="E11" s="40">
        <f>D11/$D$20</f>
        <v>6.25E-2</v>
      </c>
    </row>
    <row r="12" spans="1:5" ht="90" x14ac:dyDescent="0.25">
      <c r="A12" s="3" t="s">
        <v>21</v>
      </c>
      <c r="B12" s="22" t="s">
        <v>22</v>
      </c>
      <c r="C12" s="22" t="s">
        <v>84</v>
      </c>
      <c r="D12" s="41">
        <v>5</v>
      </c>
      <c r="E12" s="45">
        <f>D12/$D$20</f>
        <v>6.25E-2</v>
      </c>
    </row>
    <row r="13" spans="1:5" ht="150" x14ac:dyDescent="0.25">
      <c r="A13" s="3" t="s">
        <v>85</v>
      </c>
      <c r="B13" s="22" t="s">
        <v>7</v>
      </c>
      <c r="C13" s="22" t="s">
        <v>86</v>
      </c>
      <c r="D13" s="41">
        <v>10</v>
      </c>
      <c r="E13" s="45">
        <f>D13/$D$20</f>
        <v>0.125</v>
      </c>
    </row>
    <row r="14" spans="1:5" x14ac:dyDescent="0.25">
      <c r="A14" s="14" t="s">
        <v>87</v>
      </c>
      <c r="B14" s="18"/>
      <c r="C14" s="25"/>
      <c r="D14" s="14"/>
      <c r="E14" s="32"/>
    </row>
    <row r="15" spans="1:5" ht="150" x14ac:dyDescent="0.25">
      <c r="A15" s="3" t="s">
        <v>88</v>
      </c>
      <c r="B15" s="22" t="s">
        <v>7</v>
      </c>
      <c r="C15" s="22" t="s">
        <v>89</v>
      </c>
      <c r="D15" s="41">
        <v>5</v>
      </c>
      <c r="E15" s="40">
        <f>D15/$D$20</f>
        <v>6.25E-2</v>
      </c>
    </row>
    <row r="16" spans="1:5" ht="75" x14ac:dyDescent="0.25">
      <c r="A16" s="3" t="s">
        <v>90</v>
      </c>
      <c r="B16" s="22" t="s">
        <v>7</v>
      </c>
      <c r="C16" s="22" t="s">
        <v>70</v>
      </c>
      <c r="D16" s="41">
        <v>5</v>
      </c>
      <c r="E16" s="40">
        <f>D16/$D$20</f>
        <v>6.25E-2</v>
      </c>
    </row>
    <row r="17" spans="1:5" ht="105" x14ac:dyDescent="0.25">
      <c r="A17" s="3" t="s">
        <v>91</v>
      </c>
      <c r="B17" s="22" t="s">
        <v>7</v>
      </c>
      <c r="C17" s="22" t="s">
        <v>92</v>
      </c>
      <c r="D17" s="41">
        <v>5</v>
      </c>
      <c r="E17" s="40">
        <f>D17/$D$20</f>
        <v>6.25E-2</v>
      </c>
    </row>
    <row r="18" spans="1:5" ht="60" x14ac:dyDescent="0.25">
      <c r="A18" s="3" t="s">
        <v>93</v>
      </c>
      <c r="B18" s="22" t="s">
        <v>7</v>
      </c>
      <c r="C18" s="22" t="s">
        <v>94</v>
      </c>
      <c r="D18" s="41">
        <v>5</v>
      </c>
      <c r="E18" s="40">
        <f>D18/$D$20</f>
        <v>6.25E-2</v>
      </c>
    </row>
    <row r="19" spans="1:5" ht="107.25" customHeight="1" x14ac:dyDescent="0.25">
      <c r="A19" s="3" t="s">
        <v>95</v>
      </c>
      <c r="B19" s="22" t="s">
        <v>7</v>
      </c>
      <c r="C19" s="22" t="s">
        <v>96</v>
      </c>
      <c r="D19" s="41">
        <v>5</v>
      </c>
      <c r="E19" s="46">
        <f>D19/$D$20</f>
        <v>6.25E-2</v>
      </c>
    </row>
    <row r="20" spans="1:5" x14ac:dyDescent="0.25">
      <c r="A20" s="27"/>
      <c r="B20" s="28"/>
      <c r="C20" s="29" t="s">
        <v>38</v>
      </c>
      <c r="D20">
        <f>SUM(D3, D6:D19)</f>
        <v>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CE730-4834-4983-9619-6F4E0AE904C0}">
  <sheetPr codeName="Sheet1"/>
  <dimension ref="A1:E22"/>
  <sheetViews>
    <sheetView topLeftCell="A6" workbookViewId="0">
      <selection activeCell="B9" sqref="B9"/>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24.5" customHeight="1" x14ac:dyDescent="0.25">
      <c r="A3" s="6" t="s">
        <v>6</v>
      </c>
      <c r="B3" s="21" t="s">
        <v>97</v>
      </c>
      <c r="C3" s="21" t="s">
        <v>98</v>
      </c>
      <c r="D3" s="38">
        <v>15</v>
      </c>
      <c r="E3" s="40">
        <f>D3/$D$22</f>
        <v>0.125</v>
      </c>
    </row>
    <row r="4" spans="1:5" ht="120.75" customHeight="1" x14ac:dyDescent="0.25">
      <c r="A4" s="3" t="s">
        <v>8</v>
      </c>
      <c r="B4" s="22" t="s">
        <v>99</v>
      </c>
      <c r="C4" s="22" t="s">
        <v>100</v>
      </c>
      <c r="D4" s="41">
        <v>5</v>
      </c>
      <c r="E4" s="40">
        <f>D4/$D$22</f>
        <v>4.1666666666666664E-2</v>
      </c>
    </row>
    <row r="5" spans="1:5" ht="75" x14ac:dyDescent="0.25">
      <c r="A5" s="3" t="s">
        <v>47</v>
      </c>
      <c r="B5" s="22" t="s">
        <v>101</v>
      </c>
      <c r="C5" s="22" t="s">
        <v>166</v>
      </c>
      <c r="D5" s="41">
        <v>5</v>
      </c>
      <c r="E5" s="40">
        <f>D5/$D$22</f>
        <v>4.1666666666666664E-2</v>
      </c>
    </row>
    <row r="6" spans="1:5" ht="60" x14ac:dyDescent="0.25">
      <c r="A6" s="3" t="s">
        <v>102</v>
      </c>
      <c r="B6" s="22" t="s">
        <v>103</v>
      </c>
      <c r="C6" s="22" t="s">
        <v>104</v>
      </c>
      <c r="D6" s="41">
        <v>5</v>
      </c>
      <c r="E6" s="40">
        <f>D6/$D$22</f>
        <v>4.1666666666666664E-2</v>
      </c>
    </row>
    <row r="7" spans="1:5" ht="60" x14ac:dyDescent="0.25">
      <c r="A7" s="10" t="s">
        <v>105</v>
      </c>
      <c r="B7" s="23" t="s">
        <v>106</v>
      </c>
      <c r="C7" s="23" t="s">
        <v>107</v>
      </c>
      <c r="D7" s="43">
        <v>20</v>
      </c>
      <c r="E7" s="40">
        <f>D7/$D$22</f>
        <v>0.16666666666666666</v>
      </c>
    </row>
    <row r="8" spans="1:5" x14ac:dyDescent="0.25">
      <c r="A8" s="9" t="s">
        <v>108</v>
      </c>
      <c r="B8" s="17"/>
      <c r="C8" s="24"/>
      <c r="D8" s="13"/>
      <c r="E8" s="31"/>
    </row>
    <row r="9" spans="1:5" ht="120" x14ac:dyDescent="0.25">
      <c r="A9" s="6" t="s">
        <v>109</v>
      </c>
      <c r="B9" s="7" t="s">
        <v>204</v>
      </c>
      <c r="C9" s="21" t="s">
        <v>110</v>
      </c>
      <c r="D9" s="8">
        <v>10</v>
      </c>
      <c r="E9" s="30">
        <f>D9/$D$22</f>
        <v>8.3333333333333329E-2</v>
      </c>
    </row>
    <row r="10" spans="1:5" ht="90" x14ac:dyDescent="0.25">
      <c r="A10" s="10" t="s">
        <v>129</v>
      </c>
      <c r="B10" s="11" t="s">
        <v>112</v>
      </c>
      <c r="C10" s="23" t="s">
        <v>171</v>
      </c>
      <c r="D10" s="12">
        <v>5</v>
      </c>
      <c r="E10" s="30">
        <f>D10/$D$22</f>
        <v>4.1666666666666664E-2</v>
      </c>
    </row>
    <row r="11" spans="1:5" x14ac:dyDescent="0.25">
      <c r="A11" s="14" t="s">
        <v>168</v>
      </c>
      <c r="B11" s="18"/>
      <c r="C11" s="25"/>
      <c r="D11" s="14"/>
      <c r="E11" s="32"/>
    </row>
    <row r="12" spans="1:5" ht="90" x14ac:dyDescent="0.25">
      <c r="A12" s="6" t="s">
        <v>113</v>
      </c>
      <c r="B12" s="21" t="s">
        <v>114</v>
      </c>
      <c r="C12" s="21" t="s">
        <v>165</v>
      </c>
      <c r="D12" s="38">
        <v>10</v>
      </c>
      <c r="E12" s="40">
        <f>D12/$D$22</f>
        <v>8.3333333333333329E-2</v>
      </c>
    </row>
    <row r="13" spans="1:5" ht="45" x14ac:dyDescent="0.25">
      <c r="A13" s="3" t="s">
        <v>115</v>
      </c>
      <c r="B13" s="22" t="s">
        <v>116</v>
      </c>
      <c r="C13" s="22" t="s">
        <v>117</v>
      </c>
      <c r="D13" s="41">
        <v>5</v>
      </c>
      <c r="E13" s="40">
        <f>D13/$D$22</f>
        <v>4.1666666666666664E-2</v>
      </c>
    </row>
    <row r="14" spans="1:5" ht="137.25" customHeight="1" x14ac:dyDescent="0.25">
      <c r="A14" s="3" t="s">
        <v>118</v>
      </c>
      <c r="B14" s="22" t="s">
        <v>119</v>
      </c>
      <c r="C14" s="22" t="s">
        <v>120</v>
      </c>
      <c r="D14" s="41">
        <v>10</v>
      </c>
      <c r="E14" s="40">
        <f>D14/$D$22</f>
        <v>8.3333333333333329E-2</v>
      </c>
    </row>
    <row r="15" spans="1:5" ht="137.25" customHeight="1" x14ac:dyDescent="0.25">
      <c r="A15" s="3" t="s">
        <v>153</v>
      </c>
      <c r="B15" s="22" t="s">
        <v>163</v>
      </c>
      <c r="C15" s="22" t="s">
        <v>162</v>
      </c>
      <c r="D15" s="41">
        <v>5</v>
      </c>
      <c r="E15" s="40">
        <f>D15/$D$22</f>
        <v>4.1666666666666664E-2</v>
      </c>
    </row>
    <row r="16" spans="1:5" x14ac:dyDescent="0.25">
      <c r="A16" s="14" t="s">
        <v>87</v>
      </c>
      <c r="B16" s="18"/>
      <c r="C16" s="25"/>
      <c r="D16" s="14"/>
      <c r="E16" s="32"/>
    </row>
    <row r="17" spans="1:5" ht="75" x14ac:dyDescent="0.25">
      <c r="A17" s="6" t="s">
        <v>26</v>
      </c>
      <c r="B17" s="21" t="s">
        <v>7</v>
      </c>
      <c r="C17" s="21" t="s">
        <v>121</v>
      </c>
      <c r="D17" s="38">
        <v>5</v>
      </c>
      <c r="E17" s="40">
        <f>D17/$D$22</f>
        <v>4.1666666666666664E-2</v>
      </c>
    </row>
    <row r="18" spans="1:5" ht="60" x14ac:dyDescent="0.25">
      <c r="A18" s="3" t="s">
        <v>28</v>
      </c>
      <c r="B18" s="22" t="s">
        <v>7</v>
      </c>
      <c r="C18" s="22" t="s">
        <v>122</v>
      </c>
      <c r="D18" s="41">
        <v>5</v>
      </c>
      <c r="E18" s="40">
        <f>D18/$D$22</f>
        <v>4.1666666666666664E-2</v>
      </c>
    </row>
    <row r="19" spans="1:5" ht="90" x14ac:dyDescent="0.25">
      <c r="A19" s="3" t="s">
        <v>30</v>
      </c>
      <c r="B19" s="22" t="s">
        <v>31</v>
      </c>
      <c r="C19" s="22" t="s">
        <v>32</v>
      </c>
      <c r="D19" s="41">
        <v>5</v>
      </c>
      <c r="E19" s="40">
        <f>D19/$D$22</f>
        <v>4.1666666666666664E-2</v>
      </c>
    </row>
    <row r="20" spans="1:5" ht="105" x14ac:dyDescent="0.25">
      <c r="A20" s="3" t="s">
        <v>179</v>
      </c>
      <c r="B20" s="22" t="s">
        <v>7</v>
      </c>
      <c r="C20" s="22" t="s">
        <v>172</v>
      </c>
      <c r="D20" s="41">
        <v>5</v>
      </c>
      <c r="E20" s="40">
        <f>D20/$D$22</f>
        <v>4.1666666666666664E-2</v>
      </c>
    </row>
    <row r="21" spans="1:5" ht="158.25" customHeight="1" x14ac:dyDescent="0.25">
      <c r="A21" s="3" t="s">
        <v>50</v>
      </c>
      <c r="B21" s="22" t="s">
        <v>36</v>
      </c>
      <c r="C21" s="22" t="s">
        <v>124</v>
      </c>
      <c r="D21" s="41">
        <v>5</v>
      </c>
      <c r="E21" s="40">
        <f>D21/$D$22</f>
        <v>4.1666666666666664E-2</v>
      </c>
    </row>
    <row r="22" spans="1:5" x14ac:dyDescent="0.25">
      <c r="A22" s="27"/>
      <c r="B22" s="28"/>
      <c r="C22" s="29" t="s">
        <v>38</v>
      </c>
      <c r="D22">
        <f>SUM(D3:D21)</f>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CBBE0-0A56-46F3-82B2-3E6C218A3AE4}">
  <sheetPr codeName="Sheet2"/>
  <dimension ref="A1:E21"/>
  <sheetViews>
    <sheetView topLeftCell="A7" workbookViewId="0">
      <selection activeCell="B9" sqref="B9"/>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23" customHeight="1" x14ac:dyDescent="0.25">
      <c r="A3" s="6" t="s">
        <v>6</v>
      </c>
      <c r="B3" s="21" t="s">
        <v>167</v>
      </c>
      <c r="C3" s="21" t="s">
        <v>125</v>
      </c>
      <c r="D3" s="38">
        <v>15</v>
      </c>
      <c r="E3" s="40">
        <f>D3/$D$21</f>
        <v>0.125</v>
      </c>
    </row>
    <row r="4" spans="1:5" ht="125.25" customHeight="1" x14ac:dyDescent="0.25">
      <c r="A4" s="3" t="s">
        <v>8</v>
      </c>
      <c r="B4" s="22" t="s">
        <v>99</v>
      </c>
      <c r="C4" s="22" t="s">
        <v>100</v>
      </c>
      <c r="D4" s="41">
        <v>5</v>
      </c>
      <c r="E4" s="40">
        <f>D4/$D$21</f>
        <v>4.1666666666666664E-2</v>
      </c>
    </row>
    <row r="5" spans="1:5" ht="75" x14ac:dyDescent="0.25">
      <c r="A5" s="3" t="s">
        <v>47</v>
      </c>
      <c r="B5" s="22" t="s">
        <v>101</v>
      </c>
      <c r="C5" s="22" t="s">
        <v>166</v>
      </c>
      <c r="D5" s="41">
        <v>5</v>
      </c>
      <c r="E5" s="40">
        <f>D5/$D$21</f>
        <v>4.1666666666666664E-2</v>
      </c>
    </row>
    <row r="6" spans="1:5" ht="60" x14ac:dyDescent="0.25">
      <c r="A6" s="10" t="s">
        <v>126</v>
      </c>
      <c r="B6" s="23" t="s">
        <v>106</v>
      </c>
      <c r="C6" s="23" t="s">
        <v>107</v>
      </c>
      <c r="D6" s="43">
        <v>20</v>
      </c>
      <c r="E6" s="40">
        <f>D6/$D$21</f>
        <v>0.16666666666666666</v>
      </c>
    </row>
    <row r="7" spans="1:5" ht="75" x14ac:dyDescent="0.25">
      <c r="A7" s="10" t="s">
        <v>127</v>
      </c>
      <c r="B7" s="23" t="s">
        <v>128</v>
      </c>
      <c r="C7" s="23" t="s">
        <v>161</v>
      </c>
      <c r="D7" s="43">
        <v>10</v>
      </c>
      <c r="E7" s="40">
        <f>D7/$D$21</f>
        <v>8.3333333333333329E-2</v>
      </c>
    </row>
    <row r="8" spans="1:5" x14ac:dyDescent="0.25">
      <c r="A8" s="9" t="s">
        <v>108</v>
      </c>
      <c r="B8" s="17"/>
      <c r="C8" s="24"/>
      <c r="D8" s="13"/>
      <c r="E8" s="31"/>
    </row>
    <row r="9" spans="1:5" ht="120" x14ac:dyDescent="0.25">
      <c r="A9" s="6" t="s">
        <v>109</v>
      </c>
      <c r="B9" s="21" t="s">
        <v>205</v>
      </c>
      <c r="C9" s="21" t="s">
        <v>110</v>
      </c>
      <c r="D9" s="38">
        <v>10</v>
      </c>
      <c r="E9" s="40">
        <f>D9/$D$21</f>
        <v>8.3333333333333329E-2</v>
      </c>
    </row>
    <row r="10" spans="1:5" ht="90" x14ac:dyDescent="0.25">
      <c r="A10" s="10" t="s">
        <v>129</v>
      </c>
      <c r="B10" s="23" t="s">
        <v>112</v>
      </c>
      <c r="C10" s="23" t="s">
        <v>130</v>
      </c>
      <c r="D10" s="43">
        <v>5</v>
      </c>
      <c r="E10" s="40">
        <f>D10/$D$21</f>
        <v>4.1666666666666664E-2</v>
      </c>
    </row>
    <row r="11" spans="1:5" x14ac:dyDescent="0.25">
      <c r="A11" s="14" t="s">
        <v>168</v>
      </c>
      <c r="B11" s="18"/>
      <c r="C11" s="25"/>
      <c r="D11" s="14"/>
      <c r="E11" s="32"/>
    </row>
    <row r="12" spans="1:5" ht="90" x14ac:dyDescent="0.25">
      <c r="A12" s="6" t="s">
        <v>113</v>
      </c>
      <c r="B12" s="21" t="s">
        <v>114</v>
      </c>
      <c r="C12" s="21" t="s">
        <v>165</v>
      </c>
      <c r="D12" s="38">
        <v>10</v>
      </c>
      <c r="E12" s="40">
        <f>D12/$D$21</f>
        <v>8.3333333333333329E-2</v>
      </c>
    </row>
    <row r="13" spans="1:5" ht="45" x14ac:dyDescent="0.25">
      <c r="A13" s="3" t="s">
        <v>115</v>
      </c>
      <c r="B13" s="22" t="s">
        <v>116</v>
      </c>
      <c r="C13" s="22" t="s">
        <v>117</v>
      </c>
      <c r="D13" s="41">
        <v>5</v>
      </c>
      <c r="E13" s="40">
        <f>D13/$D$21</f>
        <v>4.1666666666666664E-2</v>
      </c>
    </row>
    <row r="14" spans="1:5" ht="135" x14ac:dyDescent="0.25">
      <c r="A14" s="3" t="s">
        <v>118</v>
      </c>
      <c r="B14" s="22" t="s">
        <v>119</v>
      </c>
      <c r="C14" s="22" t="s">
        <v>120</v>
      </c>
      <c r="D14" s="41">
        <v>10</v>
      </c>
      <c r="E14" s="40">
        <f>D14/$D$21</f>
        <v>8.3333333333333329E-2</v>
      </c>
    </row>
    <row r="15" spans="1:5" ht="75" x14ac:dyDescent="0.25">
      <c r="A15" s="3" t="s">
        <v>153</v>
      </c>
      <c r="B15" s="22" t="s">
        <v>163</v>
      </c>
      <c r="C15" s="22" t="s">
        <v>162</v>
      </c>
      <c r="D15" s="41">
        <v>5</v>
      </c>
      <c r="E15" s="40">
        <f>D15/$D$21</f>
        <v>4.1666666666666664E-2</v>
      </c>
    </row>
    <row r="16" spans="1:5" x14ac:dyDescent="0.25">
      <c r="A16" s="14" t="s">
        <v>87</v>
      </c>
      <c r="B16" s="18"/>
      <c r="C16" s="25"/>
      <c r="D16" s="14"/>
      <c r="E16" s="32"/>
    </row>
    <row r="17" spans="1:5" ht="75" x14ac:dyDescent="0.25">
      <c r="A17" s="6" t="s">
        <v>26</v>
      </c>
      <c r="B17" s="21" t="s">
        <v>7</v>
      </c>
      <c r="C17" s="21" t="s">
        <v>131</v>
      </c>
      <c r="D17" s="38">
        <v>5</v>
      </c>
      <c r="E17" s="40">
        <f>D17/$D$21</f>
        <v>4.1666666666666664E-2</v>
      </c>
    </row>
    <row r="18" spans="1:5" ht="60" x14ac:dyDescent="0.25">
      <c r="A18" s="3" t="s">
        <v>28</v>
      </c>
      <c r="B18" s="22" t="s">
        <v>7</v>
      </c>
      <c r="C18" s="22" t="s">
        <v>132</v>
      </c>
      <c r="D18" s="41">
        <v>5</v>
      </c>
      <c r="E18" s="40">
        <f>D18/$D$21</f>
        <v>4.1666666666666664E-2</v>
      </c>
    </row>
    <row r="19" spans="1:5" ht="90" x14ac:dyDescent="0.25">
      <c r="A19" s="3" t="s">
        <v>30</v>
      </c>
      <c r="B19" s="22" t="s">
        <v>31</v>
      </c>
      <c r="C19" s="22" t="s">
        <v>32</v>
      </c>
      <c r="D19" s="41">
        <v>5</v>
      </c>
      <c r="E19" s="40">
        <f>D19/$D$21</f>
        <v>4.1666666666666664E-2</v>
      </c>
    </row>
    <row r="20" spans="1:5" ht="195" x14ac:dyDescent="0.25">
      <c r="A20" s="3" t="s">
        <v>170</v>
      </c>
      <c r="B20" s="22" t="s">
        <v>36</v>
      </c>
      <c r="C20" s="37" t="s">
        <v>133</v>
      </c>
      <c r="D20" s="41">
        <v>5</v>
      </c>
      <c r="E20" s="40">
        <f>D20/$D$21</f>
        <v>4.1666666666666664E-2</v>
      </c>
    </row>
    <row r="21" spans="1:5" x14ac:dyDescent="0.25">
      <c r="A21" s="27"/>
      <c r="B21" s="28"/>
      <c r="C21" s="29" t="s">
        <v>38</v>
      </c>
      <c r="D21">
        <f>SUM(D3:D20)</f>
        <v>120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BDDB3-08EA-422E-B151-835E72384C1B}">
  <sheetPr codeName="Sheet11"/>
  <dimension ref="A1:F22"/>
  <sheetViews>
    <sheetView tabSelected="1" topLeftCell="A5" workbookViewId="0">
      <selection activeCell="B11" sqref="B11"/>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120" x14ac:dyDescent="0.25">
      <c r="A3" s="6" t="s">
        <v>6</v>
      </c>
      <c r="B3" s="42" t="s">
        <v>164</v>
      </c>
      <c r="C3" s="21" t="s">
        <v>125</v>
      </c>
      <c r="D3" s="38">
        <v>15</v>
      </c>
      <c r="E3" s="40">
        <f>D3/$D$22</f>
        <v>0.125</v>
      </c>
    </row>
    <row r="4" spans="1:5" ht="120" x14ac:dyDescent="0.25">
      <c r="A4" s="3" t="s">
        <v>8</v>
      </c>
      <c r="B4" s="22" t="s">
        <v>134</v>
      </c>
      <c r="C4" s="22" t="s">
        <v>100</v>
      </c>
      <c r="D4" s="41">
        <v>5</v>
      </c>
      <c r="E4" s="40">
        <f>D4/$D$22</f>
        <v>4.1666666666666664E-2</v>
      </c>
    </row>
    <row r="5" spans="1:5" ht="75" x14ac:dyDescent="0.25">
      <c r="A5" s="3" t="s">
        <v>47</v>
      </c>
      <c r="B5" s="22" t="s">
        <v>135</v>
      </c>
      <c r="C5" s="22" t="s">
        <v>166</v>
      </c>
      <c r="D5" s="41">
        <v>5</v>
      </c>
      <c r="E5" s="40">
        <f>D5/$D$22</f>
        <v>4.1666666666666664E-2</v>
      </c>
    </row>
    <row r="6" spans="1:5" ht="75" x14ac:dyDescent="0.25">
      <c r="A6" s="10" t="s">
        <v>126</v>
      </c>
      <c r="B6" s="23" t="s">
        <v>136</v>
      </c>
      <c r="C6" s="23" t="s">
        <v>107</v>
      </c>
      <c r="D6" s="43">
        <v>20</v>
      </c>
      <c r="E6" s="40">
        <f>D6/$D$22</f>
        <v>0.16666666666666666</v>
      </c>
    </row>
    <row r="7" spans="1:5" ht="75" x14ac:dyDescent="0.25">
      <c r="A7" s="10" t="s">
        <v>127</v>
      </c>
      <c r="B7" s="23" t="s">
        <v>137</v>
      </c>
      <c r="C7" s="23" t="s">
        <v>161</v>
      </c>
      <c r="D7" s="43">
        <v>10</v>
      </c>
      <c r="E7" s="40">
        <f>D7/$D$22</f>
        <v>8.3333333333333329E-2</v>
      </c>
    </row>
    <row r="8" spans="1:5" x14ac:dyDescent="0.25">
      <c r="A8" s="9" t="s">
        <v>108</v>
      </c>
      <c r="B8" s="17"/>
      <c r="C8" s="24"/>
      <c r="D8" s="13"/>
      <c r="E8" s="31"/>
    </row>
    <row r="9" spans="1:5" ht="120" x14ac:dyDescent="0.25">
      <c r="A9" s="6" t="s">
        <v>138</v>
      </c>
      <c r="B9" s="7" t="s">
        <v>206</v>
      </c>
      <c r="C9" s="21" t="s">
        <v>139</v>
      </c>
      <c r="D9" s="8">
        <v>5</v>
      </c>
      <c r="E9" s="30">
        <f>D9/$D$22</f>
        <v>4.1666666666666664E-2</v>
      </c>
    </row>
    <row r="10" spans="1:5" ht="120" x14ac:dyDescent="0.25">
      <c r="A10" s="33" t="s">
        <v>140</v>
      </c>
      <c r="B10" s="7" t="s">
        <v>207</v>
      </c>
      <c r="C10" s="21" t="s">
        <v>139</v>
      </c>
      <c r="D10" s="34">
        <v>5</v>
      </c>
      <c r="E10" s="30">
        <f>D10/$D$22</f>
        <v>4.1666666666666664E-2</v>
      </c>
    </row>
    <row r="11" spans="1:5" ht="105" x14ac:dyDescent="0.25">
      <c r="A11" s="10" t="s">
        <v>111</v>
      </c>
      <c r="B11" s="11" t="s">
        <v>141</v>
      </c>
      <c r="C11" s="23" t="s">
        <v>130</v>
      </c>
      <c r="D11" s="12">
        <v>5</v>
      </c>
      <c r="E11" s="30">
        <f>D11/$D$22</f>
        <v>4.1666666666666664E-2</v>
      </c>
    </row>
    <row r="12" spans="1:5" x14ac:dyDescent="0.25">
      <c r="A12" s="14" t="s">
        <v>168</v>
      </c>
      <c r="B12" s="18"/>
      <c r="C12" s="25"/>
      <c r="D12" s="14"/>
      <c r="E12" s="32"/>
    </row>
    <row r="13" spans="1:5" ht="90" x14ac:dyDescent="0.25">
      <c r="A13" s="6" t="s">
        <v>113</v>
      </c>
      <c r="B13" s="21" t="s">
        <v>114</v>
      </c>
      <c r="C13" s="21" t="s">
        <v>165</v>
      </c>
      <c r="D13" s="38">
        <v>10</v>
      </c>
      <c r="E13" s="40">
        <f>D13/$D$22</f>
        <v>8.3333333333333329E-2</v>
      </c>
    </row>
    <row r="14" spans="1:5" ht="45" x14ac:dyDescent="0.25">
      <c r="A14" s="3" t="s">
        <v>115</v>
      </c>
      <c r="B14" s="22" t="s">
        <v>116</v>
      </c>
      <c r="C14" s="22" t="s">
        <v>117</v>
      </c>
      <c r="D14" s="41">
        <v>5</v>
      </c>
      <c r="E14" s="40">
        <f>D14/$D$22</f>
        <v>4.1666666666666664E-2</v>
      </c>
    </row>
    <row r="15" spans="1:5" ht="135" x14ac:dyDescent="0.25">
      <c r="A15" s="3" t="s">
        <v>118</v>
      </c>
      <c r="B15" s="22" t="s">
        <v>119</v>
      </c>
      <c r="C15" s="22" t="s">
        <v>120</v>
      </c>
      <c r="D15" s="41">
        <v>10</v>
      </c>
      <c r="E15" s="40">
        <f>D15/$D$22</f>
        <v>8.3333333333333329E-2</v>
      </c>
    </row>
    <row r="16" spans="1:5" ht="75" x14ac:dyDescent="0.25">
      <c r="A16" s="3" t="s">
        <v>153</v>
      </c>
      <c r="B16" s="4" t="s">
        <v>163</v>
      </c>
      <c r="C16" s="22" t="s">
        <v>162</v>
      </c>
      <c r="D16" s="2">
        <v>5</v>
      </c>
      <c r="E16" s="36">
        <f>D16/$D$22</f>
        <v>4.1666666666666664E-2</v>
      </c>
    </row>
    <row r="17" spans="1:6" x14ac:dyDescent="0.25">
      <c r="A17" s="14" t="s">
        <v>87</v>
      </c>
      <c r="B17" s="18"/>
      <c r="C17" s="25"/>
      <c r="D17" s="14"/>
      <c r="E17" s="32"/>
    </row>
    <row r="18" spans="1:6" ht="75" x14ac:dyDescent="0.25">
      <c r="A18" s="6" t="s">
        <v>26</v>
      </c>
      <c r="B18" s="21" t="s">
        <v>7</v>
      </c>
      <c r="C18" s="21" t="s">
        <v>131</v>
      </c>
      <c r="D18" s="38">
        <v>5</v>
      </c>
      <c r="E18" s="40">
        <f>D18/$D$22</f>
        <v>4.1666666666666664E-2</v>
      </c>
      <c r="F18" s="44"/>
    </row>
    <row r="19" spans="1:6" ht="60" x14ac:dyDescent="0.25">
      <c r="A19" s="3" t="s">
        <v>28</v>
      </c>
      <c r="B19" s="22" t="s">
        <v>7</v>
      </c>
      <c r="C19" s="22" t="s">
        <v>142</v>
      </c>
      <c r="D19" s="41">
        <v>5</v>
      </c>
      <c r="E19" s="40">
        <f>D19/$D$22</f>
        <v>4.1666666666666664E-2</v>
      </c>
      <c r="F19" s="44"/>
    </row>
    <row r="20" spans="1:6" ht="90" x14ac:dyDescent="0.25">
      <c r="A20" s="3" t="s">
        <v>30</v>
      </c>
      <c r="B20" s="22" t="s">
        <v>31</v>
      </c>
      <c r="C20" s="22" t="s">
        <v>32</v>
      </c>
      <c r="D20" s="41">
        <v>5</v>
      </c>
      <c r="E20" s="40">
        <f>D20/$D$22</f>
        <v>4.1666666666666664E-2</v>
      </c>
      <c r="F20" s="44"/>
    </row>
    <row r="21" spans="1:6" ht="165" x14ac:dyDescent="0.25">
      <c r="A21" s="3" t="s">
        <v>169</v>
      </c>
      <c r="B21" s="22" t="s">
        <v>36</v>
      </c>
      <c r="C21" s="37" t="s">
        <v>143</v>
      </c>
      <c r="D21" s="41">
        <v>5</v>
      </c>
      <c r="E21" s="40">
        <f>D21/$D$22</f>
        <v>4.1666666666666664E-2</v>
      </c>
      <c r="F21" s="44"/>
    </row>
    <row r="22" spans="1:6" x14ac:dyDescent="0.25">
      <c r="A22" s="27"/>
      <c r="B22" s="28"/>
      <c r="C22" s="29" t="s">
        <v>38</v>
      </c>
      <c r="D22">
        <f>SUM(D3:D21)</f>
        <v>120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B9D46-DC37-4BA2-9896-3E169131C542}">
  <sheetPr codeName="Sheet3"/>
  <dimension ref="A1:E8"/>
  <sheetViews>
    <sheetView workbookViewId="0"/>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75" x14ac:dyDescent="0.25">
      <c r="A3" s="6" t="s">
        <v>144</v>
      </c>
      <c r="B3" s="7" t="s">
        <v>145</v>
      </c>
      <c r="C3" s="21" t="s">
        <v>159</v>
      </c>
      <c r="D3" s="8">
        <v>50</v>
      </c>
      <c r="E3" s="30">
        <f>D3/$D$8</f>
        <v>0.25</v>
      </c>
    </row>
    <row r="4" spans="1:5" x14ac:dyDescent="0.25">
      <c r="A4" s="14" t="s">
        <v>178</v>
      </c>
      <c r="B4" s="17"/>
      <c r="C4" s="24"/>
      <c r="D4" s="13"/>
      <c r="E4" s="31"/>
    </row>
    <row r="5" spans="1:5" ht="90" x14ac:dyDescent="0.25">
      <c r="A5" s="6" t="s">
        <v>113</v>
      </c>
      <c r="B5" s="7" t="s">
        <v>114</v>
      </c>
      <c r="C5" s="21" t="s">
        <v>157</v>
      </c>
      <c r="D5" s="8">
        <v>50</v>
      </c>
      <c r="E5" s="30">
        <f>D5/$D$8</f>
        <v>0.25</v>
      </c>
    </row>
    <row r="6" spans="1:5" ht="45" x14ac:dyDescent="0.25">
      <c r="A6" s="6" t="s">
        <v>146</v>
      </c>
      <c r="B6" s="7" t="s">
        <v>147</v>
      </c>
      <c r="C6" s="21" t="s">
        <v>160</v>
      </c>
      <c r="D6" s="8">
        <v>50</v>
      </c>
      <c r="E6" s="30">
        <f t="shared" ref="E6:E7" si="0">D6/$D$8</f>
        <v>0.25</v>
      </c>
    </row>
    <row r="7" spans="1:5" ht="45" x14ac:dyDescent="0.25">
      <c r="A7" s="3" t="s">
        <v>148</v>
      </c>
      <c r="B7" s="4" t="s">
        <v>116</v>
      </c>
      <c r="C7" s="22" t="s">
        <v>158</v>
      </c>
      <c r="D7" s="2">
        <v>50</v>
      </c>
      <c r="E7" s="30">
        <f t="shared" si="0"/>
        <v>0.25</v>
      </c>
    </row>
    <row r="8" spans="1:5" x14ac:dyDescent="0.25">
      <c r="A8" s="27"/>
      <c r="B8" s="28"/>
      <c r="C8" s="29" t="s">
        <v>38</v>
      </c>
      <c r="D8">
        <f>SUM(D3:D7)</f>
        <v>200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6192-02CD-4878-BBB3-89ED086D8F82}">
  <sheetPr codeName="Sheet10"/>
  <dimension ref="A1:E9"/>
  <sheetViews>
    <sheetView workbookViewId="0">
      <selection activeCell="C4" sqref="C4"/>
    </sheetView>
  </sheetViews>
  <sheetFormatPr defaultRowHeight="15" x14ac:dyDescent="0.25"/>
  <cols>
    <col min="1" max="1" width="57" customWidth="1"/>
    <col min="2" max="2" width="77.140625" style="1" customWidth="1"/>
    <col min="3" max="3" width="79.7109375" style="26" customWidth="1"/>
    <col min="4" max="4" width="20.28515625" bestFit="1" customWidth="1"/>
    <col min="5" max="5" width="15" bestFit="1" customWidth="1"/>
  </cols>
  <sheetData>
    <row r="1" spans="1:5" x14ac:dyDescent="0.25">
      <c r="A1" s="5" t="s">
        <v>0</v>
      </c>
      <c r="B1" s="15" t="s">
        <v>1</v>
      </c>
      <c r="C1" s="19" t="s">
        <v>2</v>
      </c>
      <c r="D1" s="5" t="s">
        <v>3</v>
      </c>
      <c r="E1" s="5" t="s">
        <v>4</v>
      </c>
    </row>
    <row r="2" spans="1:5" x14ac:dyDescent="0.25">
      <c r="A2" s="9" t="s">
        <v>5</v>
      </c>
      <c r="B2" s="16"/>
      <c r="C2" s="20"/>
      <c r="D2" s="9"/>
      <c r="E2" s="9"/>
    </row>
    <row r="3" spans="1:5" ht="90" x14ac:dyDescent="0.25">
      <c r="A3" s="6" t="s">
        <v>149</v>
      </c>
      <c r="B3" s="21" t="s">
        <v>150</v>
      </c>
      <c r="C3" s="21" t="s">
        <v>156</v>
      </c>
      <c r="D3" s="38">
        <v>25</v>
      </c>
      <c r="E3" s="39">
        <f>D3/$D$9</f>
        <v>0.125</v>
      </c>
    </row>
    <row r="4" spans="1:5" ht="90" x14ac:dyDescent="0.25">
      <c r="A4" s="6" t="s">
        <v>151</v>
      </c>
      <c r="B4" s="21" t="s">
        <v>152</v>
      </c>
      <c r="C4" s="21" t="s">
        <v>203</v>
      </c>
      <c r="D4" s="38">
        <v>25</v>
      </c>
      <c r="E4" s="39">
        <f>D4/$D$9</f>
        <v>0.125</v>
      </c>
    </row>
    <row r="5" spans="1:5" x14ac:dyDescent="0.25">
      <c r="A5" s="14" t="s">
        <v>178</v>
      </c>
      <c r="B5" s="18"/>
      <c r="C5" s="25"/>
      <c r="D5" s="14"/>
      <c r="E5" s="32"/>
    </row>
    <row r="6" spans="1:5" ht="90" x14ac:dyDescent="0.25">
      <c r="A6" s="6" t="s">
        <v>113</v>
      </c>
      <c r="B6" s="21" t="s">
        <v>114</v>
      </c>
      <c r="C6" s="21" t="s">
        <v>157</v>
      </c>
      <c r="D6" s="38">
        <v>50</v>
      </c>
      <c r="E6" s="40">
        <f>D6/$D$9</f>
        <v>0.25</v>
      </c>
    </row>
    <row r="7" spans="1:5" ht="30" x14ac:dyDescent="0.25">
      <c r="A7" s="6" t="s">
        <v>191</v>
      </c>
      <c r="B7" s="21" t="s">
        <v>147</v>
      </c>
      <c r="C7" s="21" t="s">
        <v>192</v>
      </c>
      <c r="D7" s="38">
        <v>50</v>
      </c>
      <c r="E7" s="40">
        <f>D7/$D$9</f>
        <v>0.25</v>
      </c>
    </row>
    <row r="8" spans="1:5" ht="45" x14ac:dyDescent="0.25">
      <c r="A8" s="3" t="s">
        <v>148</v>
      </c>
      <c r="B8" s="22" t="s">
        <v>116</v>
      </c>
      <c r="C8" s="22" t="s">
        <v>158</v>
      </c>
      <c r="D8" s="41">
        <v>50</v>
      </c>
      <c r="E8" s="40">
        <f>D8/$D$9</f>
        <v>0.25</v>
      </c>
    </row>
    <row r="9" spans="1:5" x14ac:dyDescent="0.25">
      <c r="A9" s="27"/>
      <c r="B9" s="28"/>
      <c r="C9" s="35" t="s">
        <v>38</v>
      </c>
      <c r="D9">
        <f>SUM(D3:D8)</f>
        <v>200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FBAE8F97179D341BEEF6306652C662A" ma:contentTypeVersion="19" ma:contentTypeDescription="Create a new document." ma:contentTypeScope="" ma:versionID="8e12f4efeba8548f85fb9026c783b300">
  <xsd:schema xmlns:xsd="http://www.w3.org/2001/XMLSchema" xmlns:xs="http://www.w3.org/2001/XMLSchema" xmlns:p="http://schemas.microsoft.com/office/2006/metadata/properties" xmlns:ns2="a98ddf4b-1d93-4e17-942a-743a03a5011f" xmlns:ns3="58721511-3e8e-41f1-9b4e-1f2669ea9d6b" targetNamespace="http://schemas.microsoft.com/office/2006/metadata/properties" ma:root="true" ma:fieldsID="2c30d356331a09da0200f7dd28bad904" ns2:_="" ns3:_="">
    <xsd:import namespace="a98ddf4b-1d93-4e17-942a-743a03a5011f"/>
    <xsd:import namespace="58721511-3e8e-41f1-9b4e-1f2669ea9d6b"/>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8ddf4b-1d93-4e17-942a-743a03a501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d26e7d3-f7ee-4df1-95e5-3b01694a1694"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8721511-3e8e-41f1-9b4e-1f2669ea9d6b"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fccd67f-8c10-4c67-99b0-01e48a8cab02}" ma:internalName="TaxCatchAll" ma:showField="CatchAllData" ma:web="58721511-3e8e-41f1-9b4e-1f2669ea9d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98ddf4b-1d93-4e17-942a-743a03a5011f">
      <Terms xmlns="http://schemas.microsoft.com/office/infopath/2007/PartnerControls"/>
    </lcf76f155ced4ddcb4097134ff3c332f>
    <TaxCatchAll xmlns="58721511-3e8e-41f1-9b4e-1f2669ea9d6b" xsi:nil="true"/>
  </documentManagement>
</p:properties>
</file>

<file path=customXml/itemProps1.xml><?xml version="1.0" encoding="utf-8"?>
<ds:datastoreItem xmlns:ds="http://schemas.openxmlformats.org/officeDocument/2006/customXml" ds:itemID="{F7C425AB-3A38-4A1F-9C45-715246F3BF14}">
  <ds:schemaRefs>
    <ds:schemaRef ds:uri="http://schemas.microsoft.com/sharepoint/v3/contenttype/forms"/>
  </ds:schemaRefs>
</ds:datastoreItem>
</file>

<file path=customXml/itemProps2.xml><?xml version="1.0" encoding="utf-8"?>
<ds:datastoreItem xmlns:ds="http://schemas.openxmlformats.org/officeDocument/2006/customXml" ds:itemID="{AA781C3B-4403-4508-8BA0-79C24C7209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8ddf4b-1d93-4e17-942a-743a03a5011f"/>
    <ds:schemaRef ds:uri="58721511-3e8e-41f1-9b4e-1f2669ea9d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AE7227-3797-404F-A014-C65618F6CF26}">
  <ds:schemaRefs>
    <ds:schemaRef ds:uri="http://schemas.microsoft.com/office/2006/metadata/properties"/>
    <ds:schemaRef ds:uri="http://schemas.microsoft.com/office/infopath/2007/PartnerControls"/>
    <ds:schemaRef ds:uri="a98ddf4b-1d93-4e17-942a-743a03a5011f"/>
    <ds:schemaRef ds:uri="58721511-3e8e-41f1-9b4e-1f2669ea9d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New PSH</vt:lpstr>
      <vt:lpstr>New RRH</vt:lpstr>
      <vt:lpstr>New TH</vt:lpstr>
      <vt:lpstr>New SSO-Street Outreach</vt:lpstr>
      <vt:lpstr>New SSO-Stand Alone</vt:lpstr>
      <vt:lpstr>Renewal PSH</vt:lpstr>
      <vt:lpstr>Renewal RRH</vt:lpstr>
      <vt:lpstr>Renewal TH-RRH</vt:lpstr>
      <vt:lpstr>HMIS Renewal</vt:lpstr>
      <vt:lpstr>CE Renewal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Cole Schnieders</dc:creator>
  <cp:keywords/>
  <dc:description/>
  <cp:lastModifiedBy>Cole Schnieders</cp:lastModifiedBy>
  <cp:revision/>
  <dcterms:created xsi:type="dcterms:W3CDTF">2026-06-09T18:53:08Z</dcterms:created>
  <dcterms:modified xsi:type="dcterms:W3CDTF">2026-06-24T14:22:17Z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0x010100BFBAE8F97179D341BEEF6306652C662A</vt:lpwstr>
  </property>
</Properties>
</file>